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Меню младшие 1-4 кл" sheetId="6" r:id="rId1"/>
    <sheet name="Меню сокращенное" sheetId="12" r:id="rId2"/>
  </sheets>
  <definedNames>
    <definedName name="_xlnm._FilterDatabase" localSheetId="0" hidden="1">'Меню младшие 1-4 кл'!$A$2:$A$181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6" i="6" l="1"/>
  <c r="I166" i="6"/>
  <c r="E166" i="6"/>
  <c r="C166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O126" i="6"/>
  <c r="O166" i="6" s="1"/>
  <c r="N126" i="6"/>
  <c r="N166" i="6" s="1"/>
  <c r="M126" i="6"/>
  <c r="L126" i="6"/>
  <c r="L166" i="6" s="1"/>
  <c r="K126" i="6"/>
  <c r="K166" i="6" s="1"/>
  <c r="J126" i="6"/>
  <c r="J166" i="6" s="1"/>
  <c r="I126" i="6"/>
  <c r="H126" i="6"/>
  <c r="H166" i="6" s="1"/>
  <c r="G126" i="6"/>
  <c r="G166" i="6" s="1"/>
  <c r="F126" i="6"/>
  <c r="F166" i="6" s="1"/>
  <c r="E126" i="6"/>
  <c r="D126" i="6"/>
  <c r="D166" i="6" s="1"/>
  <c r="O104" i="6"/>
  <c r="N104" i="6"/>
  <c r="M104" i="6"/>
  <c r="L104" i="6"/>
  <c r="K104" i="6"/>
  <c r="J104" i="6"/>
  <c r="I104" i="6"/>
  <c r="H104" i="6"/>
  <c r="G104" i="6"/>
  <c r="F104" i="6"/>
  <c r="E104" i="6"/>
  <c r="D104" i="6"/>
  <c r="O96" i="6"/>
  <c r="O97" i="6" s="1"/>
  <c r="N96" i="6"/>
  <c r="N97" i="6" s="1"/>
  <c r="M96" i="6"/>
  <c r="M97" i="6" s="1"/>
  <c r="L96" i="6"/>
  <c r="L97" i="6" s="1"/>
  <c r="K96" i="6"/>
  <c r="K97" i="6" s="1"/>
  <c r="J96" i="6"/>
  <c r="J97" i="6" s="1"/>
  <c r="I96" i="6"/>
  <c r="I97" i="6" s="1"/>
  <c r="H96" i="6"/>
  <c r="H97" i="6" s="1"/>
  <c r="G96" i="6"/>
  <c r="G97" i="6" s="1"/>
  <c r="F96" i="6"/>
  <c r="F97" i="6" s="1"/>
  <c r="E96" i="6"/>
  <c r="E97" i="6" s="1"/>
  <c r="D96" i="6"/>
  <c r="D97" i="6" s="1"/>
  <c r="O88" i="6"/>
  <c r="O89" i="6" s="1"/>
  <c r="N88" i="6"/>
  <c r="N89" i="6" s="1"/>
  <c r="N105" i="6" s="1"/>
  <c r="N167" i="6" s="1"/>
  <c r="N168" i="6" s="1"/>
  <c r="M88" i="6"/>
  <c r="M89" i="6" s="1"/>
  <c r="L88" i="6"/>
  <c r="L89" i="6" s="1"/>
  <c r="K88" i="6"/>
  <c r="K89" i="6" s="1"/>
  <c r="J88" i="6"/>
  <c r="J89" i="6" s="1"/>
  <c r="J105" i="6" s="1"/>
  <c r="J167" i="6" s="1"/>
  <c r="J168" i="6" s="1"/>
  <c r="I88" i="6"/>
  <c r="I89" i="6" s="1"/>
  <c r="H88" i="6"/>
  <c r="H89" i="6" s="1"/>
  <c r="G88" i="6"/>
  <c r="G89" i="6" s="1"/>
  <c r="F88" i="6"/>
  <c r="F89" i="6" s="1"/>
  <c r="F105" i="6" s="1"/>
  <c r="F167" i="6" s="1"/>
  <c r="F168" i="6" s="1"/>
  <c r="E88" i="6"/>
  <c r="E89" i="6" s="1"/>
  <c r="D88" i="6"/>
  <c r="D89" i="6" s="1"/>
  <c r="O75" i="6"/>
  <c r="N75" i="6"/>
  <c r="M75" i="6"/>
  <c r="L75" i="6"/>
  <c r="K75" i="6"/>
  <c r="J75" i="6"/>
  <c r="I75" i="6"/>
  <c r="H75" i="6"/>
  <c r="G75" i="6"/>
  <c r="F75" i="6"/>
  <c r="E75" i="6"/>
  <c r="D75" i="6"/>
  <c r="O66" i="6"/>
  <c r="O105" i="6" s="1"/>
  <c r="O167" i="6" s="1"/>
  <c r="O168" i="6" s="1"/>
  <c r="N66" i="6"/>
  <c r="M66" i="6"/>
  <c r="L66" i="6"/>
  <c r="K66" i="6"/>
  <c r="K105" i="6" s="1"/>
  <c r="K167" i="6" s="1"/>
  <c r="K168" i="6" s="1"/>
  <c r="J66" i="6"/>
  <c r="I66" i="6"/>
  <c r="H66" i="6"/>
  <c r="G66" i="6"/>
  <c r="G105" i="6" s="1"/>
  <c r="G167" i="6" s="1"/>
  <c r="G168" i="6" s="1"/>
  <c r="F66" i="6"/>
  <c r="E66" i="6"/>
  <c r="D66" i="6"/>
  <c r="C66" i="6"/>
  <c r="C105" i="6" s="1"/>
  <c r="C167" i="6" s="1"/>
  <c r="C168" i="6" s="1"/>
  <c r="O59" i="6"/>
  <c r="N59" i="6"/>
  <c r="M59" i="6"/>
  <c r="M105" i="6" s="1"/>
  <c r="L59" i="6"/>
  <c r="L105" i="6" s="1"/>
  <c r="L167" i="6" s="1"/>
  <c r="L168" i="6" s="1"/>
  <c r="K59" i="6"/>
  <c r="J59" i="6"/>
  <c r="I59" i="6"/>
  <c r="I105" i="6" s="1"/>
  <c r="H59" i="6"/>
  <c r="H105" i="6" s="1"/>
  <c r="H167" i="6" s="1"/>
  <c r="H168" i="6" s="1"/>
  <c r="G59" i="6"/>
  <c r="F59" i="6"/>
  <c r="E59" i="6"/>
  <c r="E105" i="6" s="1"/>
  <c r="E167" i="6" s="1"/>
  <c r="E168" i="6" s="1"/>
  <c r="D59" i="6"/>
  <c r="D105" i="6" s="1"/>
  <c r="D167" i="6" s="1"/>
  <c r="D168" i="6" s="1"/>
  <c r="I167" i="6" l="1"/>
  <c r="I168" i="6" s="1"/>
  <c r="M167" i="6"/>
  <c r="M168" i="6" s="1"/>
</calcChain>
</file>

<file path=xl/sharedStrings.xml><?xml version="1.0" encoding="utf-8"?>
<sst xmlns="http://schemas.openxmlformats.org/spreadsheetml/2006/main" count="360" uniqueCount="144">
  <si>
    <t>Согласовано</t>
  </si>
  <si>
    <t>Разработано и утвеждено</t>
  </si>
  <si>
    <t>Руководитель общеобразовательного учреждения</t>
  </si>
  <si>
    <t>Директор ООО "АБК-ПЭЙМЕНТ"</t>
  </si>
  <si>
    <t>________________________</t>
  </si>
  <si>
    <t>________________Р.Р. Рахматуллин</t>
  </si>
  <si>
    <t xml:space="preserve">Примерное цикличное двенадцатидневное меню </t>
  </si>
  <si>
    <t xml:space="preserve">Для организации бесплатного горячего питания (горячих завтраков) для обучающихся начальных классов </t>
  </si>
  <si>
    <t>общеобразовательных организаций Республики Татарстан</t>
  </si>
  <si>
    <t xml:space="preserve">ПРИМЕРНОЕ ДВУХНЕДЕЛЬНОЕ МЕНЮ ДЛЯ ОБУЧАЮЩИХСЯ В ОБЩЕОБРАЗОВАТЕЛЬНЫХ ОРГАНИЗАЦИЯХ С 1 по 4 КЛАССЫ </t>
  </si>
  <si>
    <t>сезон (осенне-зимний)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</si>
  <si>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</si>
  <si>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</si>
  <si>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</si>
  <si>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</si>
  <si>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</si>
  <si>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</si>
  <si>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</si>
  <si>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</si>
  <si>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</si>
  <si>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</si>
  <si>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</si>
  <si>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</si>
  <si>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</si>
  <si>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</si>
  <si>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</si>
  <si>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</si>
  <si>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</si>
  <si>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ТТК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</si>
  <si>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</si>
  <si>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</si>
  <si>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</si>
  <si>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</si>
  <si>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</si>
  <si>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</si>
  <si>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</si>
  <si>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</si>
  <si>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</si>
  <si>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</si>
  <si>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</si>
  <si>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</si>
  <si>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</si>
  <si>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</si>
  <si>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</si>
  <si>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</si>
  <si>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</si>
  <si>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</si>
  <si>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</si>
  <si>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</si>
  <si>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</si>
  <si>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</si>
  <si>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</si>
  <si>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</si>
  <si>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</si>
  <si>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</si>
  <si>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</si>
  <si>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</si>
  <si>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</si>
  <si>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4 день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</si>
  <si>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</si>
  <si>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</si>
  <si>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</si>
  <si>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</si>
  <si>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</si>
  <si>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</si>
  <si>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Хлеб пшеничный</t>
  </si>
  <si>
    <t>5 день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</si>
  <si>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</si>
  <si>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</si>
  <si>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</si>
  <si>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</si>
  <si>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</si>
  <si>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</si>
  <si>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</si>
  <si>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 xml:space="preserve">Напиток из свежих фруктов (75С) </t>
  </si>
  <si>
    <t>6 день</t>
  </si>
  <si>
    <t xml:space="preserve">№ 47 Сбор.рец. На прод-ию для обуч. Во всех образ.учреж-Дели -2017 </t>
  </si>
  <si>
    <t>Салат из свежей капусты с морковью</t>
  </si>
  <si>
    <t>Биточки рыбные с рисом отварным рассыпчатыйм,с маслом сливочным</t>
  </si>
  <si>
    <t>75/150/3</t>
  </si>
  <si>
    <t>Итого за 6 дней 1 недели:</t>
  </si>
  <si>
    <t xml:space="preserve">2-ая неделя 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</si>
  <si>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</si>
  <si>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</si>
  <si>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</si>
  <si>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</si>
  <si>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</si>
  <si>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</si>
  <si>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</si>
  <si>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</si>
  <si>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№342  Сбор.рец. На прод-ию для обуч. Во всех образ.учреж-Дели 2017</t>
  </si>
  <si>
    <t>Компот из свежих яблок (75С)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</si>
  <si>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</si>
  <si>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</si>
  <si>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</si>
  <si>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Чай с сахаром</t>
  </si>
  <si>
    <t>190/10</t>
  </si>
  <si>
    <t xml:space="preserve">Салат из моркови </t>
  </si>
  <si>
    <t>№ 382 Сбор.рец. На прод-ию для обуч. Во всех образ.учреж-Дели 2017</t>
  </si>
  <si>
    <t>Какао с молоком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</si>
  <si>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</si>
  <si>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</si>
  <si>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</si>
  <si>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Котлеты "Аппетитные" с кашей гречневой рассыпчатой с маслом сливочным</t>
  </si>
  <si>
    <t>Итого за 6 дней 2 недели:</t>
  </si>
  <si>
    <t>ВСЕГО за 12 дней:</t>
  </si>
  <si>
    <t>В среднем на 1 учащегося в день:</t>
  </si>
  <si>
    <t>20-25%</t>
  </si>
  <si>
    <t>ПРИМЕРНОЕ ДВУХНЕДЕЛЬНОЕ МЕНЮ ДЛЯ ОБУЧАЮЩИХСЯ В ОБЩЕОБРАЗОВАТЕЛЬНЫХ ОРГАНИЗАЦИЯХ (сезон осенне-зимний)</t>
  </si>
  <si>
    <t>ГОРЯЧИЙ ЗАВТРАК</t>
  </si>
  <si>
    <t>7-11 лет</t>
  </si>
  <si>
    <t>нет</t>
  </si>
  <si>
    <t xml:space="preserve">Котлета из мяса птицы </t>
  </si>
  <si>
    <t>75</t>
  </si>
  <si>
    <t xml:space="preserve">Сырник из творога мл.кл </t>
  </si>
  <si>
    <t>60</t>
  </si>
  <si>
    <t>100</t>
  </si>
  <si>
    <t>Биточки рыбные(минтай) мл.кл./ Биточки рыбные ст.кл.</t>
  </si>
  <si>
    <t>Макаронные изделия с маслом сливочным</t>
  </si>
  <si>
    <t>150/5</t>
  </si>
  <si>
    <t>Каша вязкая "Дружба" молочная с маслом сливочным</t>
  </si>
  <si>
    <t>Макаронные изделия отварные с маслом сливочным мл.кл. /Макаронные изделия отварные ст.кл.</t>
  </si>
  <si>
    <t>Рис отварный рассыпчатый с маслом сливочным</t>
  </si>
  <si>
    <t>Компот из сухофруктов (75С) (сахара 10г)</t>
  </si>
  <si>
    <t>Чай  с сахаром,с лимоном</t>
  </si>
  <si>
    <t>Напиток из свежих фруктов (75С) (сахар 20г)</t>
  </si>
  <si>
    <t>Белки,г</t>
  </si>
  <si>
    <t>Жиры,г</t>
  </si>
  <si>
    <t>Углеводы,г</t>
  </si>
  <si>
    <t>ЭЦ,ккал</t>
  </si>
  <si>
    <t>2-ая неделя</t>
  </si>
  <si>
    <t>Салат из моркови</t>
  </si>
  <si>
    <t>Плоды и ягоды свежие (апельсин)</t>
  </si>
  <si>
    <r>
      <rPr>
        <sz val="11"/>
        <rFont val="Times New Roman"/>
        <family val="1"/>
        <charset val="204"/>
      </rPr>
      <t>Сырник из творога</t>
    </r>
    <r>
      <rPr>
        <sz val="11"/>
        <color indexed="10"/>
        <rFont val="Times New Roman"/>
        <family val="1"/>
        <charset val="204"/>
      </rPr>
      <t xml:space="preserve"> </t>
    </r>
  </si>
  <si>
    <t>Рыба, тушеная  в томате с овощами</t>
  </si>
  <si>
    <t>Каша пшенная молочная с маслом сливочным мл.кл. /Каша пшенная молочная ст.кл.</t>
  </si>
  <si>
    <t>Макаронные изделия отварные с маслом сливочным мл.кл. /макаронные изделия отварные ст.кл.</t>
  </si>
  <si>
    <t>Каша гречневая рассыпчатая с маслом сливочным</t>
  </si>
  <si>
    <t>Компот из свежих яблок (75С)(сахара 10г)</t>
  </si>
  <si>
    <t xml:space="preserve">Чай с сахаром </t>
  </si>
  <si>
    <t>Какао с молоком          (сахар 10г) /Чай "Витаминный" с шиповником ст.кл.</t>
  </si>
  <si>
    <t>200</t>
  </si>
  <si>
    <r>
      <rPr>
        <sz val="11"/>
        <color theme="0" tint="-0.499984740745262"/>
        <rFont val="Times New Roman"/>
        <family val="1"/>
        <charset val="204"/>
      </rPr>
      <t xml:space="preserve">Котлеты </t>
    </r>
    <r>
      <rPr>
        <sz val="10"/>
        <color theme="0" tint="-0.499984740745262"/>
        <rFont val="Times New Roman"/>
        <family val="1"/>
        <charset val="204"/>
      </rPr>
      <t>"</t>
    </r>
    <r>
      <rPr>
        <sz val="11"/>
        <color theme="0" tint="-0.499984740745262"/>
        <rFont val="Times New Roman"/>
        <family val="1"/>
        <charset val="204"/>
      </rPr>
      <t>Аппетитные</t>
    </r>
    <r>
      <rPr>
        <sz val="10"/>
        <color theme="0" tint="-0.499984740745262"/>
        <rFont val="Times New Roman"/>
        <family val="1"/>
        <charset val="204"/>
      </rPr>
      <t>"</t>
    </r>
  </si>
  <si>
    <t xml:space="preserve">Мл.кл 74,77 рублей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</si>
</sst>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3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28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6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color indexed="10"/>
      <name val="Times New Roman"/>
      <family val="1"/>
      <charset val="204"/>
    </font>
    <font>
      <b/>
      <sz val="10"/>
      <color theme="0" tint="-0.499984740745262"/>
      <name val="Calibri"/>
      <family val="2"/>
      <charset val="204"/>
    </font>
    <font>
      <b/>
      <sz val="12"/>
      <color theme="0" tint="-0.499984740745262"/>
      <name val="Arial"/>
      <family val="2"/>
      <charset val="204"/>
    </font>
    <font>
      <sz val="9"/>
      <color theme="0" tint="-0.499984740745262"/>
      <name val="Calibri"/>
      <family val="2"/>
      <charset val="204"/>
    </font>
    <font>
      <sz val="12"/>
      <color theme="0" tint="-0.499984740745262"/>
      <name val="Arial"/>
      <family val="2"/>
      <charset val="204"/>
    </font>
    <font>
      <sz val="11"/>
      <color theme="0" tint="-0.499984740745262"/>
      <name val="Arial"/>
      <family val="2"/>
      <charset val="204"/>
    </font>
    <font>
      <sz val="10"/>
      <color theme="0" tint="-0.499984740745262"/>
      <name val="Calibri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left" vertical="center" wrapText="1"/>
    </xf>
    <xf numFmtId="1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5" fillId="2" borderId="0" xfId="0" applyNumberFormat="1" applyFont="1" applyFill="1" applyAlignment="1">
      <alignment horizontal="center" wrapText="1"/>
    </xf>
    <xf numFmtId="0" fontId="6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center"/>
    </xf>
    <xf numFmtId="0" fontId="0" fillId="2" borderId="0" xfId="0" applyFill="1" applyBorder="1"/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left"/>
    </xf>
    <xf numFmtId="0" fontId="7" fillId="2" borderId="0" xfId="0" applyFont="1" applyFill="1"/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5" xfId="0" applyFont="1" applyFill="1" applyBorder="1" applyAlignment="1">
      <alignment horizontal="left" vertical="center" wrapText="1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left" wrapText="1"/>
    </xf>
    <xf numFmtId="0" fontId="11" fillId="4" borderId="5" xfId="0" applyNumberFormat="1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left" vertical="center" wrapText="1"/>
    </xf>
    <xf numFmtId="0" fontId="14" fillId="2" borderId="5" xfId="0" applyNumberFormat="1" applyFont="1" applyFill="1" applyBorder="1" applyAlignment="1">
      <alignment horizontal="center" vertical="center"/>
    </xf>
    <xf numFmtId="2" fontId="14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left" vertical="center" wrapText="1"/>
    </xf>
    <xf numFmtId="1" fontId="14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wrapText="1"/>
    </xf>
    <xf numFmtId="0" fontId="12" fillId="2" borderId="5" xfId="0" applyNumberFormat="1" applyFont="1" applyFill="1" applyBorder="1" applyAlignment="1">
      <alignment horizontal="right" wrapText="1"/>
    </xf>
    <xf numFmtId="0" fontId="12" fillId="2" borderId="5" xfId="0" applyNumberFormat="1" applyFont="1" applyFill="1" applyBorder="1" applyAlignment="1">
      <alignment horizontal="center"/>
    </xf>
    <xf numFmtId="2" fontId="12" fillId="2" borderId="5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left" wrapText="1"/>
    </xf>
    <xf numFmtId="0" fontId="12" fillId="2" borderId="0" xfId="0" applyNumberFormat="1" applyFont="1" applyFill="1" applyBorder="1" applyAlignment="1">
      <alignment horizontal="right" wrapText="1"/>
    </xf>
    <xf numFmtId="0" fontId="12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 wrapText="1"/>
    </xf>
    <xf numFmtId="0" fontId="15" fillId="2" borderId="0" xfId="0" applyFont="1" applyFill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165" fontId="15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vertical="center"/>
    </xf>
    <xf numFmtId="0" fontId="12" fillId="2" borderId="5" xfId="0" applyNumberFormat="1" applyFont="1" applyFill="1" applyBorder="1" applyAlignment="1">
      <alignment wrapText="1"/>
    </xf>
    <xf numFmtId="0" fontId="15" fillId="2" borderId="5" xfId="0" applyFont="1" applyFill="1" applyBorder="1" applyAlignment="1">
      <alignment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wrapText="1"/>
    </xf>
    <xf numFmtId="0" fontId="17" fillId="2" borderId="5" xfId="0" applyNumberFormat="1" applyFont="1" applyFill="1" applyBorder="1" applyAlignment="1">
      <alignment vertical="center" wrapText="1"/>
    </xf>
    <xf numFmtId="0" fontId="17" fillId="2" borderId="5" xfId="0" applyNumberFormat="1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1" fontId="12" fillId="2" borderId="5" xfId="0" applyNumberFormat="1" applyFont="1" applyFill="1" applyBorder="1" applyAlignment="1">
      <alignment horizontal="center"/>
    </xf>
    <xf numFmtId="0" fontId="14" fillId="2" borderId="5" xfId="0" applyNumberFormat="1" applyFont="1" applyFill="1" applyBorder="1" applyAlignment="1">
      <alignment horizontal="left" wrapText="1"/>
    </xf>
    <xf numFmtId="0" fontId="14" fillId="2" borderId="5" xfId="0" applyNumberFormat="1" applyFont="1" applyFill="1" applyBorder="1" applyAlignment="1">
      <alignment horizontal="center"/>
    </xf>
    <xf numFmtId="2" fontId="14" fillId="2" borderId="5" xfId="0" applyNumberFormat="1" applyFont="1" applyFill="1" applyBorder="1" applyAlignment="1">
      <alignment horizontal="center" wrapText="1"/>
    </xf>
    <xf numFmtId="0" fontId="12" fillId="2" borderId="5" xfId="0" applyNumberFormat="1" applyFont="1" applyFill="1" applyBorder="1" applyAlignment="1">
      <alignment horizontal="right" vertical="center" wrapText="1"/>
    </xf>
    <xf numFmtId="0" fontId="12" fillId="2" borderId="5" xfId="0" applyNumberFormat="1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center" vertical="center" wrapText="1"/>
    </xf>
    <xf numFmtId="0" fontId="17" fillId="2" borderId="5" xfId="0" applyNumberFormat="1" applyFont="1" applyFill="1" applyBorder="1" applyAlignment="1">
      <alignment horizontal="left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1" fillId="4" borderId="5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2" fillId="2" borderId="0" xfId="0" applyNumberFormat="1" applyFont="1" applyFill="1" applyBorder="1" applyAlignment="1">
      <alignment horizontal="right" vertical="center" wrapText="1"/>
    </xf>
    <xf numFmtId="0" fontId="12" fillId="2" borderId="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15" fillId="2" borderId="5" xfId="0" applyNumberFormat="1" applyFont="1" applyFill="1" applyBorder="1" applyAlignment="1">
      <alignment horizontal="center" vertical="center"/>
    </xf>
    <xf numFmtId="0" fontId="18" fillId="2" borderId="5" xfId="0" applyNumberFormat="1" applyFont="1" applyFill="1" applyBorder="1" applyAlignment="1">
      <alignment horizontal="left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2" fontId="18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center" wrapText="1"/>
    </xf>
    <xf numFmtId="2" fontId="0" fillId="2" borderId="0" xfId="0" applyNumberFormat="1" applyFill="1"/>
    <xf numFmtId="0" fontId="19" fillId="2" borderId="0" xfId="0" applyFont="1" applyFill="1" applyAlignment="1">
      <alignment horizontal="center" vertical="top"/>
    </xf>
    <xf numFmtId="0" fontId="13" fillId="2" borderId="5" xfId="0" applyFont="1" applyFill="1" applyBorder="1" applyAlignment="1">
      <alignment horizontal="center" wrapText="1"/>
    </xf>
    <xf numFmtId="0" fontId="5" fillId="2" borderId="8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12" fillId="2" borderId="2" xfId="0" applyNumberFormat="1" applyFont="1" applyFill="1" applyBorder="1" applyAlignment="1">
      <alignment horizontal="right" wrapText="1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" fontId="14" fillId="2" borderId="5" xfId="0" applyNumberFormat="1" applyFont="1" applyFill="1" applyBorder="1" applyAlignment="1">
      <alignment horizontal="center" vertical="center" wrapText="1"/>
    </xf>
    <xf numFmtId="0" fontId="20" fillId="2" borderId="0" xfId="0" applyNumberFormat="1" applyFont="1" applyFill="1" applyBorder="1" applyAlignment="1">
      <alignment horizontal="center" vertical="center"/>
    </xf>
    <xf numFmtId="2" fontId="20" fillId="2" borderId="0" xfId="0" applyNumberFormat="1" applyFont="1" applyFill="1" applyBorder="1" applyAlignment="1">
      <alignment horizontal="center" vertical="center" wrapText="1"/>
    </xf>
    <xf numFmtId="2" fontId="20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2" fontId="21" fillId="2" borderId="0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2" fillId="2" borderId="7" xfId="0" applyNumberFormat="1" applyFont="1" applyFill="1" applyBorder="1" applyAlignment="1">
      <alignment horizontal="right" vertical="center" wrapText="1"/>
    </xf>
    <xf numFmtId="0" fontId="12" fillId="2" borderId="7" xfId="0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9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 vertical="center" wrapText="1"/>
    </xf>
    <xf numFmtId="0" fontId="11" fillId="3" borderId="5" xfId="0" applyNumberFormat="1" applyFont="1" applyFill="1" applyBorder="1" applyAlignment="1">
      <alignment horizontal="left" wrapText="1"/>
    </xf>
    <xf numFmtId="0" fontId="25" fillId="2" borderId="5" xfId="0" applyFont="1" applyFill="1" applyBorder="1" applyAlignment="1">
      <alignment horizontal="left" vertical="center" wrapText="1"/>
    </xf>
    <xf numFmtId="0" fontId="26" fillId="2" borderId="5" xfId="0" applyNumberFormat="1" applyFont="1" applyFill="1" applyBorder="1" applyAlignment="1">
      <alignment horizontal="left" vertical="center" wrapText="1"/>
    </xf>
    <xf numFmtId="0" fontId="27" fillId="2" borderId="5" xfId="0" applyNumberFormat="1" applyFont="1" applyFill="1" applyBorder="1" applyAlignment="1">
      <alignment horizontal="center" vertical="center" wrapText="1"/>
    </xf>
    <xf numFmtId="2" fontId="27" fillId="2" borderId="5" xfId="0" applyNumberFormat="1" applyFont="1" applyFill="1" applyBorder="1" applyAlignment="1">
      <alignment horizontal="center" vertical="center" wrapText="1"/>
    </xf>
    <xf numFmtId="0" fontId="27" fillId="2" borderId="5" xfId="0" applyNumberFormat="1" applyFont="1" applyFill="1" applyBorder="1" applyAlignment="1">
      <alignment horizontal="left" vertical="center" wrapText="1"/>
    </xf>
    <xf numFmtId="49" fontId="27" fillId="2" borderId="5" xfId="0" applyNumberFormat="1" applyFont="1" applyFill="1" applyBorder="1" applyAlignment="1">
      <alignment horizontal="center" vertical="center"/>
    </xf>
    <xf numFmtId="1" fontId="27" fillId="2" borderId="5" xfId="0" applyNumberFormat="1" applyFont="1" applyFill="1" applyBorder="1" applyAlignment="1">
      <alignment horizontal="center" vertical="center"/>
    </xf>
    <xf numFmtId="0" fontId="24" fillId="2" borderId="5" xfId="0" applyNumberFormat="1" applyFont="1" applyFill="1" applyBorder="1" applyAlignment="1">
      <alignment horizontal="right" wrapText="1"/>
    </xf>
    <xf numFmtId="1" fontId="24" fillId="2" borderId="5" xfId="0" applyNumberFormat="1" applyFont="1" applyFill="1" applyBorder="1" applyAlignment="1">
      <alignment horizontal="center" vertical="center"/>
    </xf>
    <xf numFmtId="2" fontId="24" fillId="2" borderId="5" xfId="0" applyNumberFormat="1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24" fillId="2" borderId="5" xfId="0" applyNumberFormat="1" applyFont="1" applyFill="1" applyBorder="1" applyAlignment="1">
      <alignment horizontal="right" vertical="center" wrapText="1"/>
    </xf>
    <xf numFmtId="0" fontId="24" fillId="2" borderId="5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right" vertical="center" wrapText="1"/>
    </xf>
    <xf numFmtId="0" fontId="23" fillId="0" borderId="5" xfId="0" applyNumberFormat="1" applyFont="1" applyFill="1" applyBorder="1" applyAlignment="1">
      <alignment horizontal="left" wrapText="1"/>
    </xf>
    <xf numFmtId="0" fontId="25" fillId="2" borderId="5" xfId="0" applyFont="1" applyFill="1" applyBorder="1" applyAlignment="1">
      <alignment horizontal="center" vertical="center" wrapText="1"/>
    </xf>
    <xf numFmtId="0" fontId="27" fillId="2" borderId="5" xfId="0" applyNumberFormat="1" applyFont="1" applyFill="1" applyBorder="1" applyAlignment="1">
      <alignment horizontal="center" vertical="center"/>
    </xf>
    <xf numFmtId="0" fontId="29" fillId="2" borderId="5" xfId="0" applyFont="1" applyFill="1" applyBorder="1"/>
    <xf numFmtId="0" fontId="24" fillId="2" borderId="5" xfId="0" applyFont="1" applyFill="1" applyBorder="1" applyAlignment="1">
      <alignment horizontal="right"/>
    </xf>
    <xf numFmtId="0" fontId="24" fillId="2" borderId="5" xfId="0" applyFont="1" applyFill="1" applyBorder="1" applyAlignment="1">
      <alignment horizontal="center"/>
    </xf>
    <xf numFmtId="1" fontId="24" fillId="2" borderId="5" xfId="0" applyNumberFormat="1" applyFont="1" applyFill="1" applyBorder="1" applyAlignment="1">
      <alignment horizontal="center"/>
    </xf>
    <xf numFmtId="2" fontId="24" fillId="2" borderId="5" xfId="0" applyNumberFormat="1" applyFont="1" applyFill="1" applyBorder="1" applyAlignment="1">
      <alignment horizontal="center"/>
    </xf>
    <xf numFmtId="0" fontId="23" fillId="0" borderId="5" xfId="0" applyNumberFormat="1" applyFont="1" applyFill="1" applyBorder="1" applyAlignment="1">
      <alignment horizontal="left" vertical="center" wrapText="1"/>
    </xf>
    <xf numFmtId="0" fontId="30" fillId="2" borderId="4" xfId="0" applyNumberFormat="1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/>
    </xf>
    <xf numFmtId="49" fontId="30" fillId="2" borderId="4" xfId="0" applyNumberFormat="1" applyFont="1" applyFill="1" applyBorder="1" applyAlignment="1">
      <alignment horizontal="center" vertical="center" wrapText="1"/>
    </xf>
    <xf numFmtId="49" fontId="30" fillId="2" borderId="4" xfId="0" applyNumberFormat="1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vertical="center" wrapText="1"/>
    </xf>
    <xf numFmtId="1" fontId="31" fillId="2" borderId="5" xfId="0" applyNumberFormat="1" applyFont="1" applyFill="1" applyBorder="1" applyAlignment="1">
      <alignment horizontal="center" vertical="center"/>
    </xf>
    <xf numFmtId="0" fontId="31" fillId="2" borderId="5" xfId="0" applyNumberFormat="1" applyFont="1" applyFill="1" applyBorder="1" applyAlignment="1">
      <alignment horizontal="left" vertical="center" wrapText="1"/>
    </xf>
    <xf numFmtId="0" fontId="31" fillId="2" borderId="5" xfId="0" applyNumberFormat="1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0" fillId="2" borderId="5" xfId="0" applyNumberFormat="1" applyFont="1" applyFill="1" applyBorder="1" applyAlignment="1">
      <alignment horizontal="right" vertical="center" wrapText="1"/>
    </xf>
    <xf numFmtId="0" fontId="30" fillId="2" borderId="5" xfId="0" applyNumberFormat="1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vertical="center"/>
    </xf>
    <xf numFmtId="164" fontId="30" fillId="2" borderId="5" xfId="0" applyNumberFormat="1" applyFont="1" applyFill="1" applyBorder="1" applyAlignment="1">
      <alignment horizontal="center" vertical="center" wrapText="1"/>
    </xf>
    <xf numFmtId="49" fontId="30" fillId="2" borderId="5" xfId="0" applyNumberFormat="1" applyFont="1" applyFill="1" applyBorder="1" applyAlignment="1">
      <alignment horizontal="center" vertical="center"/>
    </xf>
    <xf numFmtId="0" fontId="32" fillId="2" borderId="5" xfId="0" applyNumberFormat="1" applyFont="1" applyFill="1" applyBorder="1" applyAlignment="1">
      <alignment horizontal="left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left" vertical="center" wrapText="1"/>
    </xf>
    <xf numFmtId="0" fontId="24" fillId="2" borderId="5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NumberFormat="1" applyFont="1" applyFill="1" applyAlignment="1">
      <alignment horizontal="center" wrapText="1"/>
    </xf>
    <xf numFmtId="0" fontId="12" fillId="2" borderId="5" xfId="0" applyNumberFormat="1" applyFont="1" applyFill="1" applyBorder="1" applyAlignment="1">
      <alignment horizontal="left" wrapText="1"/>
    </xf>
    <xf numFmtId="0" fontId="12" fillId="2" borderId="0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wrapText="1"/>
    </xf>
    <xf numFmtId="0" fontId="12" fillId="2" borderId="5" xfId="0" applyNumberFormat="1" applyFont="1" applyFill="1" applyBorder="1" applyAlignment="1">
      <alignment horizontal="center" wrapText="1"/>
    </xf>
    <xf numFmtId="0" fontId="11" fillId="2" borderId="1" xfId="0" applyNumberFormat="1" applyFont="1" applyFill="1" applyBorder="1" applyAlignment="1">
      <alignment horizontal="center" wrapText="1"/>
    </xf>
    <xf numFmtId="0" fontId="11" fillId="2" borderId="2" xfId="0" applyNumberFormat="1" applyFont="1" applyFill="1" applyBorder="1" applyAlignment="1">
      <alignment horizontal="center" wrapText="1"/>
    </xf>
    <xf numFmtId="0" fontId="11" fillId="2" borderId="3" xfId="0" applyNumberFormat="1" applyFont="1" applyFill="1" applyBorder="1" applyAlignment="1">
      <alignment horizontal="center" wrapText="1"/>
    </xf>
    <xf numFmtId="0" fontId="24" fillId="2" borderId="5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vertical="top"/>
    </xf>
    <xf numFmtId="0" fontId="19" fillId="2" borderId="0" xfId="0" applyFont="1" applyFill="1" applyAlignment="1">
      <alignment horizontal="center" vertical="top"/>
    </xf>
    <xf numFmtId="0" fontId="5" fillId="2" borderId="8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0" fillId="2" borderId="5" xfId="0" applyNumberFormat="1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 wrapText="1"/>
    </xf>
    <xf numFmtId="0" fontId="30" fillId="2" borderId="2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8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2"/>
  <sheetViews>
    <sheetView tabSelected="1" topLeftCell="A50" zoomScale="81" zoomScaleNormal="81" workbookViewId="0">
      <selection activeCell="B50" sqref="B50:O50"/>
    </sheetView>
  </sheetViews>
  <sheetFormatPr defaultColWidth="9.140625" defaultRowHeight="15" x14ac:dyDescent="0.25"/>
  <cols>
    <col min="1" max="1" width="28.7109375" style="32" customWidth="1"/>
    <col min="2" max="2" width="55" style="32" customWidth="1"/>
    <col min="3" max="3" width="11" style="32" customWidth="1"/>
    <col min="4" max="6" width="9.140625" style="32"/>
    <col min="7" max="7" width="11" style="32" customWidth="1"/>
    <col min="8" max="9" width="9.140625" style="32"/>
    <col min="10" max="10" width="11.28515625" style="32" customWidth="1"/>
    <col min="11" max="11" width="9.140625" style="32"/>
    <col min="12" max="12" width="11" style="32" customWidth="1"/>
    <col min="13" max="13" width="12" style="32" customWidth="1"/>
    <col min="14" max="14" width="11.28515625" style="32" customWidth="1"/>
    <col min="15" max="15" width="9.140625" style="32"/>
    <col min="16" max="16" width="9.140625" style="33"/>
    <col min="17" max="16384" width="9.140625" style="32"/>
  </cols>
  <sheetData>
    <row r="2" spans="1:15" x14ac:dyDescent="0.25">
      <c r="A2" s="175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x14ac:dyDescent="0.25">
      <c r="A3" s="175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8" x14ac:dyDescent="0.25">
      <c r="A4" s="17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8" x14ac:dyDescent="0.25">
      <c r="A5" s="17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8" x14ac:dyDescent="0.25">
      <c r="A6" s="17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8" x14ac:dyDescent="0.25">
      <c r="A7" s="17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18" x14ac:dyDescent="0.25">
      <c r="A8" s="17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 ht="18" x14ac:dyDescent="0.25">
      <c r="A9" s="175"/>
      <c r="M9" s="35"/>
      <c r="N9" s="35"/>
      <c r="O9" s="35"/>
    </row>
    <row r="10" spans="1:15" ht="18" x14ac:dyDescent="0.25">
      <c r="A10" s="175"/>
      <c r="M10" s="35"/>
      <c r="N10" s="35"/>
      <c r="O10" s="35"/>
    </row>
    <row r="11" spans="1:15" ht="18" x14ac:dyDescent="0.25">
      <c r="A11" s="175"/>
      <c r="M11" s="35"/>
      <c r="N11" s="35"/>
      <c r="O11" s="35"/>
    </row>
    <row r="12" spans="1:15" ht="18" x14ac:dyDescent="0.25">
      <c r="A12" s="175"/>
      <c r="B12" s="36" t="s">
        <v>0</v>
      </c>
      <c r="C12" s="37"/>
      <c r="D12" s="38"/>
      <c r="E12" s="38"/>
      <c r="H12" s="39"/>
      <c r="I12" s="70" t="s">
        <v>1</v>
      </c>
      <c r="J12" s="70"/>
      <c r="K12" s="70"/>
      <c r="M12" s="35"/>
      <c r="N12" s="35"/>
      <c r="O12" s="35"/>
    </row>
    <row r="13" spans="1:15" ht="18" x14ac:dyDescent="0.25">
      <c r="A13" s="175"/>
      <c r="B13" s="40" t="s">
        <v>2</v>
      </c>
      <c r="C13" s="37"/>
      <c r="D13" s="38"/>
      <c r="E13" s="38"/>
      <c r="H13" s="39"/>
      <c r="I13" s="70" t="s">
        <v>3</v>
      </c>
      <c r="J13" s="70"/>
      <c r="K13" s="70"/>
      <c r="M13" s="35"/>
      <c r="N13" s="35"/>
      <c r="O13" s="35"/>
    </row>
    <row r="14" spans="1:15" ht="18" x14ac:dyDescent="0.25">
      <c r="A14" s="175"/>
      <c r="B14" s="41"/>
      <c r="C14" s="42"/>
      <c r="D14" s="38"/>
      <c r="E14" s="38"/>
      <c r="H14" s="39"/>
      <c r="L14" s="38"/>
      <c r="M14" s="35"/>
      <c r="N14" s="35"/>
      <c r="O14" s="35"/>
    </row>
    <row r="15" spans="1:15" ht="18" x14ac:dyDescent="0.25">
      <c r="A15" s="175"/>
      <c r="B15" s="43" t="s">
        <v>4</v>
      </c>
      <c r="C15" s="37"/>
      <c r="D15" s="38"/>
      <c r="E15" s="38"/>
      <c r="H15" s="39"/>
      <c r="I15" s="71" t="s">
        <v>5</v>
      </c>
      <c r="J15" s="71"/>
      <c r="K15" s="71"/>
      <c r="L15" s="72"/>
      <c r="M15" s="35"/>
      <c r="N15" s="35"/>
      <c r="O15" s="35"/>
    </row>
    <row r="16" spans="1:15" ht="18" x14ac:dyDescent="0.25">
      <c r="A16" s="175"/>
      <c r="B16" s="37"/>
      <c r="C16" s="37"/>
      <c r="D16" s="38"/>
      <c r="E16" s="38"/>
      <c r="F16" s="38"/>
      <c r="G16" s="38"/>
      <c r="H16" s="38"/>
      <c r="I16" s="38"/>
      <c r="J16" s="73"/>
      <c r="K16" s="74"/>
      <c r="L16" s="72"/>
      <c r="M16" s="35"/>
      <c r="N16" s="35"/>
      <c r="O16" s="35"/>
    </row>
    <row r="17" spans="1:15" ht="18" x14ac:dyDescent="0.25">
      <c r="A17" s="175"/>
      <c r="B17" s="44"/>
      <c r="C17" s="45"/>
      <c r="D17" s="38"/>
      <c r="E17" s="38"/>
      <c r="F17" s="38"/>
      <c r="G17" s="38"/>
      <c r="H17" s="39"/>
      <c r="M17" s="35"/>
      <c r="N17" s="35"/>
      <c r="O17" s="35"/>
    </row>
    <row r="18" spans="1:15" ht="18" x14ac:dyDescent="0.25">
      <c r="A18" s="175"/>
      <c r="B18" s="45"/>
      <c r="C18" s="38"/>
      <c r="D18" s="38"/>
      <c r="E18" s="38"/>
      <c r="F18" s="38"/>
      <c r="G18" s="38"/>
      <c r="H18" s="38"/>
      <c r="I18" s="38"/>
      <c r="J18" s="73"/>
      <c r="K18" s="73"/>
      <c r="L18" s="75"/>
      <c r="M18" s="35"/>
      <c r="N18" s="35"/>
      <c r="O18" s="35"/>
    </row>
    <row r="19" spans="1:15" ht="18" x14ac:dyDescent="0.25">
      <c r="A19" s="175"/>
      <c r="B19" s="45"/>
      <c r="C19" s="38"/>
      <c r="D19" s="38"/>
      <c r="E19" s="38"/>
      <c r="F19" s="38"/>
      <c r="G19" s="38"/>
      <c r="H19" s="38"/>
      <c r="I19" s="38"/>
      <c r="J19" s="73"/>
      <c r="K19" s="73"/>
      <c r="L19" s="75"/>
      <c r="M19" s="35"/>
      <c r="N19" s="35"/>
      <c r="O19" s="35"/>
    </row>
    <row r="20" spans="1:15" ht="34.5" x14ac:dyDescent="0.25">
      <c r="A20" s="175"/>
      <c r="B20" s="191" t="s">
        <v>6</v>
      </c>
      <c r="C20" s="191"/>
      <c r="D20" s="191"/>
      <c r="E20" s="191"/>
      <c r="F20" s="191"/>
      <c r="G20" s="191"/>
      <c r="H20" s="191"/>
      <c r="I20" s="191"/>
      <c r="J20" s="191"/>
      <c r="K20" s="191"/>
      <c r="L20" s="46"/>
      <c r="M20" s="35"/>
      <c r="N20" s="35"/>
      <c r="O20" s="35"/>
    </row>
    <row r="21" spans="1:15" ht="20.25" x14ac:dyDescent="0.25">
      <c r="A21" s="175"/>
      <c r="B21" s="192" t="s">
        <v>7</v>
      </c>
      <c r="C21" s="192"/>
      <c r="D21" s="192"/>
      <c r="E21" s="192"/>
      <c r="F21" s="192"/>
      <c r="G21" s="192"/>
      <c r="H21" s="192"/>
      <c r="I21" s="192"/>
      <c r="J21" s="192"/>
      <c r="K21" s="192"/>
      <c r="L21" s="107"/>
      <c r="M21" s="35"/>
      <c r="N21" s="35"/>
      <c r="O21" s="35"/>
    </row>
    <row r="22" spans="1:15" ht="20.25" x14ac:dyDescent="0.25">
      <c r="A22" s="175"/>
      <c r="B22" s="192" t="s">
        <v>8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07"/>
      <c r="M22" s="35"/>
      <c r="N22" s="35"/>
      <c r="O22" s="35"/>
    </row>
    <row r="23" spans="1:15" ht="18" x14ac:dyDescent="0.25">
      <c r="A23" s="175"/>
      <c r="M23" s="35"/>
      <c r="N23" s="35"/>
      <c r="O23" s="35"/>
    </row>
    <row r="24" spans="1:15" ht="18" x14ac:dyDescent="0.25">
      <c r="A24" s="175"/>
      <c r="M24" s="35"/>
      <c r="N24" s="35"/>
      <c r="O24" s="35"/>
    </row>
    <row r="25" spans="1:15" ht="18" x14ac:dyDescent="0.25">
      <c r="A25" s="17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ht="18" x14ac:dyDescent="0.25">
      <c r="A26" s="17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15" ht="18" x14ac:dyDescent="0.25">
      <c r="A27" s="17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5" ht="18" x14ac:dyDescent="0.25">
      <c r="A28" s="17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5" ht="18" x14ac:dyDescent="0.25">
      <c r="A29" s="17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5" ht="18" x14ac:dyDescent="0.25">
      <c r="A30" s="17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5" ht="18" x14ac:dyDescent="0.25">
      <c r="A31" s="17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1:15" ht="18" x14ac:dyDescent="0.25">
      <c r="A32" s="17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8" x14ac:dyDescent="0.25">
      <c r="A33" s="17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1:15" ht="18" x14ac:dyDescent="0.25">
      <c r="A34" s="17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8" x14ac:dyDescent="0.25">
      <c r="A35" s="17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5" ht="18" x14ac:dyDescent="0.25">
      <c r="A36" s="17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5" ht="18" x14ac:dyDescent="0.25">
      <c r="A37" s="17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5" ht="18" x14ac:dyDescent="0.25">
      <c r="A38" s="17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 ht="18" x14ac:dyDescent="0.25">
      <c r="A39" s="17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5" ht="18" x14ac:dyDescent="0.25">
      <c r="A40" s="17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 ht="18" x14ac:dyDescent="0.25">
      <c r="A41" s="17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1:15" ht="18" x14ac:dyDescent="0.25">
      <c r="A42" s="17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5" ht="18" x14ac:dyDescent="0.25">
      <c r="A43" s="17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  <row r="44" spans="1:15" ht="18" x14ac:dyDescent="0.25">
      <c r="A44" s="17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5" ht="18" x14ac:dyDescent="0.25">
      <c r="A45" s="17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  <row r="46" spans="1:15" ht="18" x14ac:dyDescent="0.25">
      <c r="A46" s="17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5" ht="18" x14ac:dyDescent="0.25">
      <c r="A47" s="17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5" ht="18" x14ac:dyDescent="0.25">
      <c r="A48" s="17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  <row r="49" spans="1:16" ht="18" x14ac:dyDescent="0.25">
      <c r="A49" s="17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  <row r="50" spans="1:16" ht="18" x14ac:dyDescent="0.25">
      <c r="A50" s="175"/>
      <c r="B50" s="176" t="s">
        <v>9</v>
      </c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</row>
    <row r="51" spans="1:16" ht="18" x14ac:dyDescent="0.25">
      <c r="A51" s="175"/>
      <c r="B51" s="35"/>
      <c r="C51" s="35"/>
      <c r="D51" s="35"/>
      <c r="E51" s="35"/>
      <c r="F51" s="35"/>
      <c r="G51" s="35"/>
      <c r="H51" s="35"/>
      <c r="I51" s="35"/>
      <c r="J51" s="193" t="s">
        <v>10</v>
      </c>
      <c r="K51" s="193"/>
      <c r="L51" s="193"/>
      <c r="M51" s="193"/>
      <c r="N51" s="193"/>
      <c r="O51" s="193"/>
    </row>
    <row r="52" spans="1:16" ht="25.5" x14ac:dyDescent="0.25">
      <c r="A52" s="47" t="s">
        <v>11</v>
      </c>
      <c r="B52" s="48" t="s">
        <v>12</v>
      </c>
      <c r="C52" s="48" t="s">
        <v>13</v>
      </c>
      <c r="D52" s="49" t="s">
        <v>14</v>
      </c>
      <c r="E52" s="49" t="s">
        <v>15</v>
      </c>
      <c r="F52" s="49" t="s">
        <v>16</v>
      </c>
      <c r="G52" s="49" t="s">
        <v>17</v>
      </c>
      <c r="H52" s="49" t="s">
        <v>18</v>
      </c>
      <c r="I52" s="49" t="s">
        <v>19</v>
      </c>
      <c r="J52" s="49" t="s">
        <v>20</v>
      </c>
      <c r="K52" s="49" t="s">
        <v>21</v>
      </c>
      <c r="L52" s="49" t="s">
        <v>22</v>
      </c>
      <c r="M52" s="49" t="s">
        <v>23</v>
      </c>
      <c r="N52" s="49" t="s">
        <v>24</v>
      </c>
      <c r="O52" s="49" t="s">
        <v>25</v>
      </c>
    </row>
    <row r="53" spans="1:16" ht="15.75" x14ac:dyDescent="0.25">
      <c r="A53" s="50"/>
      <c r="B53" s="177" t="s">
        <v>26</v>
      </c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</row>
    <row r="54" spans="1:16" ht="15.75" x14ac:dyDescent="0.25">
      <c r="A54" s="133"/>
      <c r="B54" s="177" t="s">
        <v>27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</row>
    <row r="55" spans="1:16" x14ac:dyDescent="0.25">
      <c r="A55" s="108" t="s">
        <v>28</v>
      </c>
      <c r="B55" s="102" t="s">
        <v>29</v>
      </c>
      <c r="C55" s="103">
        <v>60</v>
      </c>
      <c r="D55" s="104">
        <v>0.63719999999999999</v>
      </c>
      <c r="E55" s="104">
        <v>3.01</v>
      </c>
      <c r="F55" s="104">
        <v>5.1120000000000001</v>
      </c>
      <c r="G55" s="104">
        <v>50.91</v>
      </c>
      <c r="H55" s="104">
        <v>3.1199999999999999E-2</v>
      </c>
      <c r="I55" s="104">
        <v>2.625</v>
      </c>
      <c r="J55" s="104">
        <v>0</v>
      </c>
      <c r="K55" s="104">
        <v>0.20699999999999999</v>
      </c>
      <c r="L55" s="104">
        <v>14.395200000000001</v>
      </c>
      <c r="M55" s="104">
        <v>26.716799999999999</v>
      </c>
      <c r="N55" s="104">
        <v>18.231000000000002</v>
      </c>
      <c r="O55" s="104">
        <v>0.63900000000000001</v>
      </c>
    </row>
    <row r="56" spans="1:16" ht="28.5" x14ac:dyDescent="0.25">
      <c r="A56" s="52" t="s">
        <v>30</v>
      </c>
      <c r="B56" s="53" t="s">
        <v>31</v>
      </c>
      <c r="C56" s="54" t="s">
        <v>32</v>
      </c>
      <c r="D56" s="55">
        <v>11.45</v>
      </c>
      <c r="E56" s="55">
        <v>12.46</v>
      </c>
      <c r="F56" s="55">
        <v>31.32</v>
      </c>
      <c r="G56" s="55">
        <v>289.95</v>
      </c>
      <c r="H56" s="55">
        <v>0.10050000000000001</v>
      </c>
      <c r="I56" s="55">
        <v>0.495</v>
      </c>
      <c r="J56" s="55">
        <v>23.9</v>
      </c>
      <c r="K56" s="55">
        <v>4.7990000000000004</v>
      </c>
      <c r="L56" s="55">
        <v>31.695</v>
      </c>
      <c r="M56" s="55">
        <v>147.63</v>
      </c>
      <c r="N56" s="55">
        <v>38.174999999999997</v>
      </c>
      <c r="O56" s="55">
        <v>2.0754999999999999</v>
      </c>
    </row>
    <row r="57" spans="1:16" ht="36.75" x14ac:dyDescent="0.25">
      <c r="A57" s="56" t="s">
        <v>33</v>
      </c>
      <c r="B57" s="53" t="s">
        <v>34</v>
      </c>
      <c r="C57" s="54">
        <v>200</v>
      </c>
      <c r="D57" s="55">
        <v>0.66200000000000003</v>
      </c>
      <c r="E57" s="55">
        <v>0.09</v>
      </c>
      <c r="F57" s="55">
        <v>22.033999999999999</v>
      </c>
      <c r="G57" s="55">
        <v>92.8</v>
      </c>
      <c r="H57" s="55">
        <v>1.6E-2</v>
      </c>
      <c r="I57" s="55">
        <v>0.72599999999999998</v>
      </c>
      <c r="J57" s="55">
        <v>0</v>
      </c>
      <c r="K57" s="55">
        <v>0.50800000000000001</v>
      </c>
      <c r="L57" s="55">
        <v>32.18</v>
      </c>
      <c r="M57" s="55">
        <v>23.44</v>
      </c>
      <c r="N57" s="55">
        <v>17.46</v>
      </c>
      <c r="O57" s="55">
        <v>0.66800000000000004</v>
      </c>
    </row>
    <row r="58" spans="1:16" ht="36" x14ac:dyDescent="0.25">
      <c r="A58" s="57" t="s">
        <v>35</v>
      </c>
      <c r="B58" s="53" t="s">
        <v>36</v>
      </c>
      <c r="C58" s="58">
        <v>30</v>
      </c>
      <c r="D58" s="55">
        <v>1.98</v>
      </c>
      <c r="E58" s="55">
        <v>0.36</v>
      </c>
      <c r="F58" s="55">
        <v>11.88</v>
      </c>
      <c r="G58" s="55">
        <v>59.4</v>
      </c>
      <c r="H58" s="55">
        <v>5.0999999999999997E-2</v>
      </c>
      <c r="I58" s="55">
        <v>0</v>
      </c>
      <c r="J58" s="55">
        <v>0</v>
      </c>
      <c r="K58" s="55">
        <v>0.42</v>
      </c>
      <c r="L58" s="55">
        <v>8.6999999999999993</v>
      </c>
      <c r="M58" s="55">
        <v>45</v>
      </c>
      <c r="N58" s="55">
        <v>14.1</v>
      </c>
      <c r="O58" s="55">
        <v>1.17</v>
      </c>
    </row>
    <row r="59" spans="1:16" ht="15.75" x14ac:dyDescent="0.25">
      <c r="A59" s="59"/>
      <c r="B59" s="60" t="s">
        <v>37</v>
      </c>
      <c r="C59" s="61">
        <v>520</v>
      </c>
      <c r="D59" s="62">
        <f>SUM(D55:D58)</f>
        <v>14.729200000000001</v>
      </c>
      <c r="E59" s="62">
        <f t="shared" ref="E59:O59" si="0">SUM(E55:E58)</f>
        <v>15.92</v>
      </c>
      <c r="F59" s="62">
        <f t="shared" si="0"/>
        <v>70.346000000000004</v>
      </c>
      <c r="G59" s="62">
        <f t="shared" si="0"/>
        <v>493.06</v>
      </c>
      <c r="H59" s="62">
        <f t="shared" si="0"/>
        <v>0.19869999999999999</v>
      </c>
      <c r="I59" s="62">
        <f t="shared" si="0"/>
        <v>3.8460000000000001</v>
      </c>
      <c r="J59" s="62">
        <f t="shared" si="0"/>
        <v>23.9</v>
      </c>
      <c r="K59" s="62">
        <f t="shared" si="0"/>
        <v>5.9340000000000002</v>
      </c>
      <c r="L59" s="62">
        <f t="shared" si="0"/>
        <v>86.970200000000006</v>
      </c>
      <c r="M59" s="62">
        <f t="shared" si="0"/>
        <v>242.7868</v>
      </c>
      <c r="N59" s="62">
        <f t="shared" si="0"/>
        <v>87.965999999999994</v>
      </c>
      <c r="O59" s="62">
        <f t="shared" si="0"/>
        <v>4.5525000000000002</v>
      </c>
      <c r="P59" s="76">
        <v>0.2</v>
      </c>
    </row>
    <row r="60" spans="1:16" ht="18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109"/>
      <c r="L60" s="109"/>
      <c r="M60" s="109"/>
      <c r="N60" s="109"/>
      <c r="O60" s="109"/>
    </row>
    <row r="61" spans="1:16" ht="15.75" x14ac:dyDescent="0.25">
      <c r="A61" s="133"/>
      <c r="B61" s="177" t="s">
        <v>38</v>
      </c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</row>
    <row r="62" spans="1:16" s="31" customFormat="1" ht="36" x14ac:dyDescent="0.25">
      <c r="A62" s="57" t="s">
        <v>39</v>
      </c>
      <c r="B62" s="53" t="s">
        <v>40</v>
      </c>
      <c r="C62" s="58">
        <v>100</v>
      </c>
      <c r="D62" s="55">
        <v>0.4</v>
      </c>
      <c r="E62" s="55">
        <v>0.4</v>
      </c>
      <c r="F62" s="55">
        <v>9.8000000000000007</v>
      </c>
      <c r="G62" s="55">
        <v>47</v>
      </c>
      <c r="H62" s="55">
        <v>0.03</v>
      </c>
      <c r="I62" s="55">
        <v>10</v>
      </c>
      <c r="J62" s="55"/>
      <c r="K62" s="55">
        <v>0.2</v>
      </c>
      <c r="L62" s="55">
        <v>16</v>
      </c>
      <c r="M62" s="55">
        <v>11</v>
      </c>
      <c r="N62" s="55">
        <v>9</v>
      </c>
      <c r="O62" s="55">
        <v>2.2000000000000002</v>
      </c>
      <c r="P62" s="77"/>
    </row>
    <row r="63" spans="1:16" ht="28.5" x14ac:dyDescent="0.25">
      <c r="A63" s="57" t="s">
        <v>28</v>
      </c>
      <c r="B63" s="53" t="s">
        <v>41</v>
      </c>
      <c r="C63" s="54" t="s">
        <v>42</v>
      </c>
      <c r="D63" s="55">
        <v>10.55</v>
      </c>
      <c r="E63" s="55">
        <v>11.85</v>
      </c>
      <c r="F63" s="55">
        <v>39.4</v>
      </c>
      <c r="G63" s="55">
        <v>324.45</v>
      </c>
      <c r="H63" s="55">
        <v>0.11219999999999999</v>
      </c>
      <c r="I63" s="55">
        <v>0.876</v>
      </c>
      <c r="J63" s="55">
        <v>65.3</v>
      </c>
      <c r="K63" s="55">
        <v>1.8260000000000001</v>
      </c>
      <c r="L63" s="55">
        <v>314.59500000000003</v>
      </c>
      <c r="M63" s="55">
        <v>252.48599999999999</v>
      </c>
      <c r="N63" s="55">
        <v>41.762999999999998</v>
      </c>
      <c r="O63" s="55">
        <v>1.0105</v>
      </c>
    </row>
    <row r="64" spans="1:16" s="31" customFormat="1" ht="41.25" customHeight="1" x14ac:dyDescent="0.2">
      <c r="A64" s="56" t="s">
        <v>43</v>
      </c>
      <c r="B64" s="67" t="s">
        <v>44</v>
      </c>
      <c r="C64" s="68">
        <v>200</v>
      </c>
      <c r="D64" s="69">
        <v>3.1659999999999999</v>
      </c>
      <c r="E64" s="69">
        <v>2.6779999999999999</v>
      </c>
      <c r="F64" s="69">
        <v>6</v>
      </c>
      <c r="G64" s="69">
        <v>60.7</v>
      </c>
      <c r="H64" s="69">
        <v>4.3999999999999997E-2</v>
      </c>
      <c r="I64" s="69">
        <v>1.3</v>
      </c>
      <c r="J64" s="69">
        <v>20</v>
      </c>
      <c r="K64" s="69">
        <v>0</v>
      </c>
      <c r="L64" s="69">
        <v>125.78</v>
      </c>
      <c r="M64" s="69">
        <v>90</v>
      </c>
      <c r="N64" s="69">
        <v>14</v>
      </c>
      <c r="O64" s="69">
        <v>0.13400000000000001</v>
      </c>
      <c r="P64" s="77"/>
    </row>
    <row r="65" spans="1:16" s="31" customFormat="1" ht="36" x14ac:dyDescent="0.25">
      <c r="A65" s="57" t="s">
        <v>35</v>
      </c>
      <c r="B65" s="53" t="s">
        <v>36</v>
      </c>
      <c r="C65" s="58">
        <v>30</v>
      </c>
      <c r="D65" s="55">
        <v>1.98</v>
      </c>
      <c r="E65" s="55">
        <v>0.36</v>
      </c>
      <c r="F65" s="55">
        <v>11.88</v>
      </c>
      <c r="G65" s="55">
        <v>59.4</v>
      </c>
      <c r="H65" s="55">
        <v>5.0999999999999997E-2</v>
      </c>
      <c r="I65" s="55">
        <v>0</v>
      </c>
      <c r="J65" s="55">
        <v>0</v>
      </c>
      <c r="K65" s="55">
        <v>0.42</v>
      </c>
      <c r="L65" s="55">
        <v>8.6999999999999993</v>
      </c>
      <c r="M65" s="55">
        <v>45</v>
      </c>
      <c r="N65" s="55">
        <v>14.1</v>
      </c>
      <c r="O65" s="55">
        <v>1.17</v>
      </c>
      <c r="P65" s="77"/>
    </row>
    <row r="66" spans="1:16" ht="15.75" x14ac:dyDescent="0.25">
      <c r="A66" s="59"/>
      <c r="B66" s="60" t="s">
        <v>37</v>
      </c>
      <c r="C66" s="86">
        <f>C62+215+200+C65</f>
        <v>545</v>
      </c>
      <c r="D66" s="62">
        <f>SUM(D62:D65)</f>
        <v>16.096</v>
      </c>
      <c r="E66" s="62">
        <f t="shared" ref="E66:O66" si="1">SUM(E62:E65)</f>
        <v>15.288</v>
      </c>
      <c r="F66" s="62">
        <f t="shared" si="1"/>
        <v>67.08</v>
      </c>
      <c r="G66" s="62">
        <f t="shared" si="1"/>
        <v>491.54999999999995</v>
      </c>
      <c r="H66" s="62">
        <f t="shared" si="1"/>
        <v>0.23719999999999997</v>
      </c>
      <c r="I66" s="62">
        <f t="shared" si="1"/>
        <v>12.176</v>
      </c>
      <c r="J66" s="62">
        <f t="shared" si="1"/>
        <v>85.3</v>
      </c>
      <c r="K66" s="62">
        <f t="shared" si="1"/>
        <v>2.4460000000000002</v>
      </c>
      <c r="L66" s="62">
        <f t="shared" si="1"/>
        <v>465.07499999999999</v>
      </c>
      <c r="M66" s="62">
        <f t="shared" si="1"/>
        <v>398.48599999999999</v>
      </c>
      <c r="N66" s="62">
        <f t="shared" si="1"/>
        <v>78.863</v>
      </c>
      <c r="O66" s="62">
        <f t="shared" si="1"/>
        <v>4.5145</v>
      </c>
      <c r="P66" s="76">
        <v>0.2</v>
      </c>
    </row>
    <row r="67" spans="1:16" ht="15.75" x14ac:dyDescent="0.25">
      <c r="A67" s="110"/>
      <c r="B67" s="111"/>
      <c r="C67" s="112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76"/>
    </row>
    <row r="68" spans="1:16" ht="15.75" customHeight="1" x14ac:dyDescent="0.25">
      <c r="A68" s="188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90"/>
    </row>
    <row r="69" spans="1:16" ht="15.75" x14ac:dyDescent="0.25">
      <c r="A69" s="133"/>
      <c r="B69" s="177" t="s">
        <v>45</v>
      </c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</row>
    <row r="70" spans="1:16" ht="36" x14ac:dyDescent="0.25">
      <c r="A70" s="57" t="s">
        <v>46</v>
      </c>
      <c r="B70" s="53" t="s">
        <v>47</v>
      </c>
      <c r="C70" s="78" t="s">
        <v>48</v>
      </c>
      <c r="D70" s="55">
        <v>2.63</v>
      </c>
      <c r="E70" s="55">
        <v>2.66</v>
      </c>
      <c r="F70" s="55">
        <v>0</v>
      </c>
      <c r="G70" s="55">
        <v>34.3333333333333</v>
      </c>
      <c r="H70" s="55">
        <v>3.3333333333333301E-3</v>
      </c>
      <c r="I70" s="55">
        <v>7.0000000000000007E-2</v>
      </c>
      <c r="J70" s="55">
        <v>21</v>
      </c>
      <c r="K70" s="55">
        <v>0.04</v>
      </c>
      <c r="L70" s="55">
        <v>100</v>
      </c>
      <c r="M70" s="55">
        <v>60</v>
      </c>
      <c r="N70" s="55">
        <v>5.5</v>
      </c>
      <c r="O70" s="55">
        <v>7.0000000000000007E-2</v>
      </c>
    </row>
    <row r="71" spans="1:16" ht="36" x14ac:dyDescent="0.25">
      <c r="A71" s="57" t="s">
        <v>49</v>
      </c>
      <c r="B71" s="53" t="s">
        <v>50</v>
      </c>
      <c r="C71" s="78" t="s">
        <v>51</v>
      </c>
      <c r="D71" s="55">
        <v>10.39</v>
      </c>
      <c r="E71" s="55">
        <v>14.79</v>
      </c>
      <c r="F71" s="55">
        <v>10.3</v>
      </c>
      <c r="G71" s="55">
        <v>221</v>
      </c>
      <c r="H71" s="55">
        <v>0.03</v>
      </c>
      <c r="I71" s="55">
        <v>0.92</v>
      </c>
      <c r="J71" s="101"/>
      <c r="K71" s="55">
        <v>2.61</v>
      </c>
      <c r="L71" s="55">
        <v>61.81</v>
      </c>
      <c r="M71" s="55">
        <v>154.15</v>
      </c>
      <c r="N71" s="55">
        <v>22.03</v>
      </c>
      <c r="O71" s="55">
        <v>3.06</v>
      </c>
    </row>
    <row r="72" spans="1:16" ht="36.75" x14ac:dyDescent="0.25">
      <c r="A72" s="56" t="s">
        <v>52</v>
      </c>
      <c r="B72" s="53" t="s">
        <v>53</v>
      </c>
      <c r="C72" s="54">
        <v>150</v>
      </c>
      <c r="D72" s="55">
        <v>3.77</v>
      </c>
      <c r="E72" s="55">
        <v>2.29</v>
      </c>
      <c r="F72" s="55">
        <v>39.72</v>
      </c>
      <c r="G72" s="55">
        <v>214</v>
      </c>
      <c r="H72" s="55">
        <v>0.21</v>
      </c>
      <c r="I72" s="55">
        <v>0</v>
      </c>
      <c r="J72" s="55">
        <v>0</v>
      </c>
      <c r="K72" s="55">
        <v>0.4</v>
      </c>
      <c r="L72" s="55">
        <v>23.99</v>
      </c>
      <c r="M72" s="55">
        <v>207.35</v>
      </c>
      <c r="N72" s="55">
        <v>140.52000000000001</v>
      </c>
      <c r="O72" s="55">
        <v>4.71</v>
      </c>
    </row>
    <row r="73" spans="1:16" ht="36" x14ac:dyDescent="0.25">
      <c r="A73" s="57" t="s">
        <v>54</v>
      </c>
      <c r="B73" s="53" t="s">
        <v>55</v>
      </c>
      <c r="C73" s="58" t="s">
        <v>56</v>
      </c>
      <c r="D73" s="55">
        <v>0.112</v>
      </c>
      <c r="E73" s="55">
        <v>1.7999999999999999E-2</v>
      </c>
      <c r="F73" s="55">
        <v>10.15</v>
      </c>
      <c r="G73" s="55">
        <v>41.32</v>
      </c>
      <c r="H73" s="55">
        <v>-8.0000000000000101E-4</v>
      </c>
      <c r="I73" s="55">
        <v>2.0299999999999998</v>
      </c>
      <c r="J73" s="55">
        <v>0</v>
      </c>
      <c r="K73" s="55">
        <v>6.0000000000000001E-3</v>
      </c>
      <c r="L73" s="55">
        <v>13.25</v>
      </c>
      <c r="M73" s="55">
        <v>3.96</v>
      </c>
      <c r="N73" s="55">
        <v>2.16</v>
      </c>
      <c r="O73" s="55">
        <v>0.33300000000000002</v>
      </c>
    </row>
    <row r="74" spans="1:16" ht="36" x14ac:dyDescent="0.25">
      <c r="A74" s="57" t="s">
        <v>57</v>
      </c>
      <c r="B74" s="53" t="s">
        <v>36</v>
      </c>
      <c r="C74" s="58">
        <v>50</v>
      </c>
      <c r="D74" s="55">
        <v>3.3</v>
      </c>
      <c r="E74" s="55">
        <v>0.6</v>
      </c>
      <c r="F74" s="55">
        <v>19.8</v>
      </c>
      <c r="G74" s="55">
        <v>99</v>
      </c>
      <c r="H74" s="55">
        <v>8.5000000000000006E-2</v>
      </c>
      <c r="I74" s="55">
        <v>0</v>
      </c>
      <c r="J74" s="55">
        <v>0</v>
      </c>
      <c r="K74" s="55">
        <v>0.7</v>
      </c>
      <c r="L74" s="55">
        <v>14.5</v>
      </c>
      <c r="M74" s="55">
        <v>75</v>
      </c>
      <c r="N74" s="55">
        <v>23.5</v>
      </c>
      <c r="O74" s="55">
        <v>1.95</v>
      </c>
    </row>
    <row r="75" spans="1:16" ht="16.5" customHeight="1" x14ac:dyDescent="0.25">
      <c r="A75" s="59"/>
      <c r="B75" s="60" t="s">
        <v>37</v>
      </c>
      <c r="C75" s="61">
        <v>510</v>
      </c>
      <c r="D75" s="62">
        <f>SUM(D70:D74)</f>
        <v>20.201999999999998</v>
      </c>
      <c r="E75" s="62">
        <f t="shared" ref="E75:O75" si="2">SUM(E70:E74)</f>
        <v>20.358000000000001</v>
      </c>
      <c r="F75" s="62">
        <f t="shared" si="2"/>
        <v>79.97</v>
      </c>
      <c r="G75" s="62">
        <f t="shared" si="2"/>
        <v>609.65333333333331</v>
      </c>
      <c r="H75" s="62">
        <f t="shared" si="2"/>
        <v>0.32753333333333334</v>
      </c>
      <c r="I75" s="62">
        <f t="shared" si="2"/>
        <v>3.0199999999999996</v>
      </c>
      <c r="J75" s="62">
        <f t="shared" si="2"/>
        <v>21</v>
      </c>
      <c r="K75" s="62">
        <f t="shared" si="2"/>
        <v>3.7559999999999993</v>
      </c>
      <c r="L75" s="62">
        <f t="shared" si="2"/>
        <v>213.55</v>
      </c>
      <c r="M75" s="62">
        <f t="shared" si="2"/>
        <v>500.46</v>
      </c>
      <c r="N75" s="62">
        <f t="shared" si="2"/>
        <v>193.71</v>
      </c>
      <c r="O75" s="62">
        <f t="shared" si="2"/>
        <v>10.122999999999999</v>
      </c>
      <c r="P75" s="76">
        <v>0.25</v>
      </c>
    </row>
    <row r="76" spans="1:16" ht="16.5" customHeight="1" x14ac:dyDescent="0.25">
      <c r="A76" s="63"/>
      <c r="B76" s="64"/>
      <c r="C76" s="65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76"/>
    </row>
    <row r="77" spans="1:16" ht="11.25" customHeight="1" x14ac:dyDescent="0.25">
      <c r="P77" s="76"/>
    </row>
    <row r="78" spans="1:16" ht="10.5" hidden="1" customHeight="1" x14ac:dyDescent="0.25">
      <c r="A78" s="63"/>
      <c r="B78" s="64"/>
      <c r="C78" s="65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76"/>
    </row>
    <row r="79" spans="1:16" ht="16.5" hidden="1" customHeight="1" x14ac:dyDescent="0.25">
      <c r="A79" s="63"/>
      <c r="B79" s="64"/>
      <c r="C79" s="65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76"/>
    </row>
    <row r="80" spans="1:16" ht="16.5" hidden="1" customHeight="1" x14ac:dyDescent="0.25">
      <c r="A80" s="63"/>
      <c r="B80" s="64"/>
      <c r="C80" s="65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76"/>
    </row>
    <row r="81" spans="1:16" ht="5.25" hidden="1" customHeight="1" x14ac:dyDescent="0.25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</row>
    <row r="82" spans="1:16" ht="15.75" x14ac:dyDescent="0.25">
      <c r="A82" s="133"/>
      <c r="B82" s="79" t="s">
        <v>58</v>
      </c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</row>
    <row r="83" spans="1:16" ht="51.75" x14ac:dyDescent="0.25">
      <c r="A83" s="82" t="s">
        <v>59</v>
      </c>
      <c r="B83" s="83" t="s">
        <v>60</v>
      </c>
      <c r="C83" s="84">
        <v>60</v>
      </c>
      <c r="D83" s="85">
        <v>1.08</v>
      </c>
      <c r="E83" s="85">
        <v>0.06</v>
      </c>
      <c r="F83" s="85">
        <v>5.88</v>
      </c>
      <c r="G83" s="85">
        <v>28.8</v>
      </c>
      <c r="H83" s="85">
        <v>1.0200000000000001E-2</v>
      </c>
      <c r="I83" s="85">
        <v>5.34</v>
      </c>
      <c r="J83" s="85">
        <v>0</v>
      </c>
      <c r="K83" s="85">
        <v>0.06</v>
      </c>
      <c r="L83" s="85">
        <v>27</v>
      </c>
      <c r="M83" s="85">
        <v>30.6</v>
      </c>
      <c r="N83" s="85">
        <v>15.6</v>
      </c>
      <c r="O83" s="85">
        <v>1.02</v>
      </c>
    </row>
    <row r="84" spans="1:16" ht="34.5" customHeight="1" x14ac:dyDescent="0.25">
      <c r="A84" s="52" t="s">
        <v>30</v>
      </c>
      <c r="B84" s="80" t="s">
        <v>61</v>
      </c>
      <c r="C84" s="68">
        <v>100</v>
      </c>
      <c r="D84" s="68">
        <v>10.52</v>
      </c>
      <c r="E84" s="68">
        <v>12.43</v>
      </c>
      <c r="F84" s="68">
        <v>8.65</v>
      </c>
      <c r="G84" s="68">
        <v>192</v>
      </c>
      <c r="H84" s="68">
        <v>0.06</v>
      </c>
      <c r="I84" s="68">
        <v>1.28</v>
      </c>
      <c r="J84" s="68">
        <v>51.8</v>
      </c>
      <c r="K84" s="68">
        <v>0.8</v>
      </c>
      <c r="L84" s="68">
        <v>41.26</v>
      </c>
      <c r="M84" s="68">
        <v>216.4</v>
      </c>
      <c r="N84" s="68">
        <v>23.42</v>
      </c>
      <c r="O84" s="68">
        <v>1.78</v>
      </c>
    </row>
    <row r="85" spans="1:16" ht="36" x14ac:dyDescent="0.25">
      <c r="A85" s="57" t="s">
        <v>62</v>
      </c>
      <c r="B85" s="53" t="s">
        <v>63</v>
      </c>
      <c r="C85" s="78" t="s">
        <v>64</v>
      </c>
      <c r="D85" s="55">
        <v>3.0764999999999998</v>
      </c>
      <c r="E85" s="81">
        <v>6.2534999999999998</v>
      </c>
      <c r="F85" s="81">
        <v>20.466999999999999</v>
      </c>
      <c r="G85" s="55">
        <v>150.44999999999999</v>
      </c>
      <c r="H85" s="55">
        <v>0.13950000000000001</v>
      </c>
      <c r="I85" s="55">
        <v>18.160499999999999</v>
      </c>
      <c r="J85" s="55">
        <v>8</v>
      </c>
      <c r="K85" s="55">
        <v>0.20150000000000001</v>
      </c>
      <c r="L85" s="55">
        <v>37.454999999999998</v>
      </c>
      <c r="M85" s="55">
        <v>87.194999999999993</v>
      </c>
      <c r="N85" s="55">
        <v>27.75</v>
      </c>
      <c r="O85" s="55">
        <v>1.0135000000000001</v>
      </c>
    </row>
    <row r="86" spans="1:16" s="31" customFormat="1" ht="36" x14ac:dyDescent="0.2">
      <c r="A86" s="56" t="s">
        <v>33</v>
      </c>
      <c r="B86" s="53" t="s">
        <v>34</v>
      </c>
      <c r="C86" s="54">
        <v>200</v>
      </c>
      <c r="D86" s="55">
        <v>0.66200000000000003</v>
      </c>
      <c r="E86" s="55">
        <v>0.09</v>
      </c>
      <c r="F86" s="55">
        <v>22.033999999999999</v>
      </c>
      <c r="G86" s="55">
        <v>92.8</v>
      </c>
      <c r="H86" s="55">
        <v>1.6E-2</v>
      </c>
      <c r="I86" s="55">
        <v>0.72599999999999998</v>
      </c>
      <c r="J86" s="55">
        <v>0</v>
      </c>
      <c r="K86" s="55">
        <v>0.50800000000000001</v>
      </c>
      <c r="L86" s="55">
        <v>32.18</v>
      </c>
      <c r="M86" s="55">
        <v>23.44</v>
      </c>
      <c r="N86" s="55">
        <v>17.46</v>
      </c>
      <c r="O86" s="55">
        <v>0.66800000000000004</v>
      </c>
      <c r="P86" s="77"/>
    </row>
    <row r="87" spans="1:16" ht="36" x14ac:dyDescent="0.25">
      <c r="A87" s="57" t="s">
        <v>57</v>
      </c>
      <c r="B87" s="53" t="s">
        <v>65</v>
      </c>
      <c r="C87" s="58">
        <v>30</v>
      </c>
      <c r="D87" s="55">
        <v>2.2799999999999998</v>
      </c>
      <c r="E87" s="55">
        <v>0.24</v>
      </c>
      <c r="F87" s="55">
        <v>14.76</v>
      </c>
      <c r="G87" s="55">
        <v>70.5</v>
      </c>
      <c r="H87" s="55">
        <v>3.3000000000000002E-2</v>
      </c>
      <c r="I87" s="55">
        <v>0</v>
      </c>
      <c r="J87" s="55">
        <v>0</v>
      </c>
      <c r="K87" s="55">
        <v>0.33</v>
      </c>
      <c r="L87" s="55">
        <v>6</v>
      </c>
      <c r="M87" s="55">
        <v>19.5</v>
      </c>
      <c r="N87" s="55">
        <v>4.2</v>
      </c>
      <c r="O87" s="55">
        <v>0.33</v>
      </c>
    </row>
    <row r="88" spans="1:16" ht="36" x14ac:dyDescent="0.25">
      <c r="A88" s="57" t="s">
        <v>35</v>
      </c>
      <c r="B88" s="53" t="s">
        <v>36</v>
      </c>
      <c r="C88" s="58">
        <v>40</v>
      </c>
      <c r="D88" s="55">
        <f>D74*0.8</f>
        <v>2.64</v>
      </c>
      <c r="E88" s="55">
        <f t="shared" ref="E88:O88" si="3">E74*0.8</f>
        <v>0.48</v>
      </c>
      <c r="F88" s="55">
        <f t="shared" si="3"/>
        <v>15.840000000000002</v>
      </c>
      <c r="G88" s="55">
        <f t="shared" si="3"/>
        <v>79.2</v>
      </c>
      <c r="H88" s="55">
        <f t="shared" si="3"/>
        <v>6.8000000000000005E-2</v>
      </c>
      <c r="I88" s="55">
        <f t="shared" si="3"/>
        <v>0</v>
      </c>
      <c r="J88" s="55">
        <f t="shared" si="3"/>
        <v>0</v>
      </c>
      <c r="K88" s="55">
        <f t="shared" si="3"/>
        <v>0.55999999999999994</v>
      </c>
      <c r="L88" s="55">
        <f t="shared" si="3"/>
        <v>11.600000000000001</v>
      </c>
      <c r="M88" s="55">
        <f t="shared" si="3"/>
        <v>60</v>
      </c>
      <c r="N88" s="55">
        <f t="shared" si="3"/>
        <v>18.8</v>
      </c>
      <c r="O88" s="55">
        <f t="shared" si="3"/>
        <v>1.56</v>
      </c>
    </row>
    <row r="89" spans="1:16" ht="15.75" x14ac:dyDescent="0.25">
      <c r="A89" s="59"/>
      <c r="B89" s="60" t="s">
        <v>37</v>
      </c>
      <c r="C89" s="61">
        <v>583</v>
      </c>
      <c r="D89" s="62">
        <f t="shared" ref="D89:O89" si="4">SUM(D83:D88)</f>
        <v>20.258500000000002</v>
      </c>
      <c r="E89" s="62">
        <f t="shared" si="4"/>
        <v>19.5535</v>
      </c>
      <c r="F89" s="62">
        <f t="shared" si="4"/>
        <v>87.631</v>
      </c>
      <c r="G89" s="62">
        <f t="shared" si="4"/>
        <v>613.75</v>
      </c>
      <c r="H89" s="62">
        <f t="shared" si="4"/>
        <v>0.32670000000000005</v>
      </c>
      <c r="I89" s="62">
        <f t="shared" si="4"/>
        <v>25.506499999999999</v>
      </c>
      <c r="J89" s="62">
        <f t="shared" si="4"/>
        <v>59.8</v>
      </c>
      <c r="K89" s="62">
        <f t="shared" si="4"/>
        <v>2.4595000000000002</v>
      </c>
      <c r="L89" s="62">
        <f t="shared" si="4"/>
        <v>155.49499999999998</v>
      </c>
      <c r="M89" s="62">
        <f t="shared" si="4"/>
        <v>437.13499999999999</v>
      </c>
      <c r="N89" s="62">
        <f t="shared" si="4"/>
        <v>107.23000000000002</v>
      </c>
      <c r="O89" s="62">
        <f t="shared" si="4"/>
        <v>6.3714999999999993</v>
      </c>
      <c r="P89" s="76">
        <v>0.25</v>
      </c>
    </row>
    <row r="90" spans="1:16" ht="15.75" customHeight="1" x14ac:dyDescent="0.25">
      <c r="A90" s="184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6"/>
    </row>
    <row r="91" spans="1:16" ht="15.75" x14ac:dyDescent="0.25">
      <c r="A91" s="133"/>
      <c r="B91" s="177" t="s">
        <v>66</v>
      </c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</row>
    <row r="92" spans="1:16" ht="36.75" x14ac:dyDescent="0.25">
      <c r="A92" s="56" t="s">
        <v>67</v>
      </c>
      <c r="B92" s="53" t="s">
        <v>47</v>
      </c>
      <c r="C92" s="58">
        <v>15</v>
      </c>
      <c r="D92" s="55">
        <v>3.9449999999999998</v>
      </c>
      <c r="E92" s="55">
        <v>3.99</v>
      </c>
      <c r="F92" s="55">
        <v>0</v>
      </c>
      <c r="G92" s="55">
        <v>51.5</v>
      </c>
      <c r="H92" s="55">
        <v>5.0000000000000001E-3</v>
      </c>
      <c r="I92" s="55">
        <v>0.105</v>
      </c>
      <c r="J92" s="55">
        <v>31.5</v>
      </c>
      <c r="K92" s="55">
        <v>0.06</v>
      </c>
      <c r="L92" s="55">
        <v>150</v>
      </c>
      <c r="M92" s="55">
        <v>90</v>
      </c>
      <c r="N92" s="55">
        <v>8.25</v>
      </c>
      <c r="O92" s="55">
        <v>0.105</v>
      </c>
    </row>
    <row r="93" spans="1:16" s="31" customFormat="1" ht="36" x14ac:dyDescent="0.25">
      <c r="A93" s="57" t="s">
        <v>68</v>
      </c>
      <c r="B93" s="53" t="s">
        <v>69</v>
      </c>
      <c r="C93" s="54" t="s">
        <v>70</v>
      </c>
      <c r="D93" s="114">
        <v>7.2838000000000003</v>
      </c>
      <c r="E93" s="114">
        <v>11.94</v>
      </c>
      <c r="F93" s="114">
        <v>8.36</v>
      </c>
      <c r="G93" s="115">
        <v>123.99</v>
      </c>
      <c r="H93" s="114">
        <v>4.7500000000000001E-2</v>
      </c>
      <c r="I93" s="114">
        <v>0.2762</v>
      </c>
      <c r="J93" s="114">
        <v>29.62</v>
      </c>
      <c r="K93" s="114">
        <v>0.42049999999999998</v>
      </c>
      <c r="L93" s="114">
        <v>20.725999999999999</v>
      </c>
      <c r="M93" s="114">
        <v>80.201999999999998</v>
      </c>
      <c r="N93" s="114">
        <v>15.521000000000001</v>
      </c>
      <c r="O93" s="114">
        <v>0.64019999999999999</v>
      </c>
      <c r="P93" s="77"/>
    </row>
    <row r="94" spans="1:16" ht="36.75" x14ac:dyDescent="0.25">
      <c r="A94" s="56" t="s">
        <v>71</v>
      </c>
      <c r="B94" s="53" t="s">
        <v>72</v>
      </c>
      <c r="C94" s="78" t="s">
        <v>73</v>
      </c>
      <c r="D94" s="55">
        <v>5.0999999999999996</v>
      </c>
      <c r="E94" s="55">
        <v>3.62</v>
      </c>
      <c r="F94" s="55">
        <v>31.962</v>
      </c>
      <c r="G94" s="55">
        <v>176.1</v>
      </c>
      <c r="H94" s="55">
        <v>5.7000000000000002E-2</v>
      </c>
      <c r="I94" s="55">
        <v>0</v>
      </c>
      <c r="J94" s="55">
        <v>12</v>
      </c>
      <c r="K94" s="55">
        <v>0.80249999999999999</v>
      </c>
      <c r="L94" s="55">
        <v>11.9115</v>
      </c>
      <c r="M94" s="55">
        <v>38.067749999999997</v>
      </c>
      <c r="N94" s="55">
        <v>8.6189999999999998</v>
      </c>
      <c r="O94" s="55">
        <v>0.85799999999999998</v>
      </c>
    </row>
    <row r="95" spans="1:16" x14ac:dyDescent="0.25">
      <c r="A95" s="52" t="s">
        <v>28</v>
      </c>
      <c r="B95" s="87" t="s">
        <v>74</v>
      </c>
      <c r="C95" s="88">
        <v>200</v>
      </c>
      <c r="D95" s="89">
        <v>0.34</v>
      </c>
      <c r="E95" s="89">
        <v>0.17</v>
      </c>
      <c r="F95" s="89">
        <v>21.46</v>
      </c>
      <c r="G95" s="89">
        <v>103.5</v>
      </c>
      <c r="H95" s="89">
        <v>2.4E-2</v>
      </c>
      <c r="I95" s="89">
        <v>3.1720000000000002</v>
      </c>
      <c r="J95" s="89">
        <v>0</v>
      </c>
      <c r="K95" s="89">
        <v>0.13</v>
      </c>
      <c r="L95" s="89">
        <v>16.667999999999999</v>
      </c>
      <c r="M95" s="89">
        <v>7.05</v>
      </c>
      <c r="N95" s="89">
        <v>7.782</v>
      </c>
      <c r="O95" s="89">
        <v>0.88</v>
      </c>
    </row>
    <row r="96" spans="1:16" ht="36" x14ac:dyDescent="0.25">
      <c r="A96" s="52" t="s">
        <v>57</v>
      </c>
      <c r="B96" s="53" t="s">
        <v>65</v>
      </c>
      <c r="C96" s="54">
        <v>45</v>
      </c>
      <c r="D96" s="55">
        <f t="shared" ref="D96:O96" si="5">D87*1.5</f>
        <v>3.42</v>
      </c>
      <c r="E96" s="55">
        <f t="shared" si="5"/>
        <v>0.36</v>
      </c>
      <c r="F96" s="55">
        <f t="shared" si="5"/>
        <v>22.14</v>
      </c>
      <c r="G96" s="55">
        <f t="shared" si="5"/>
        <v>105.75</v>
      </c>
      <c r="H96" s="55">
        <f t="shared" si="5"/>
        <v>4.9500000000000002E-2</v>
      </c>
      <c r="I96" s="55">
        <f t="shared" si="5"/>
        <v>0</v>
      </c>
      <c r="J96" s="55">
        <f t="shared" si="5"/>
        <v>0</v>
      </c>
      <c r="K96" s="55">
        <f t="shared" si="5"/>
        <v>0.495</v>
      </c>
      <c r="L96" s="55">
        <f t="shared" si="5"/>
        <v>9</v>
      </c>
      <c r="M96" s="55">
        <f t="shared" si="5"/>
        <v>29.25</v>
      </c>
      <c r="N96" s="55">
        <f t="shared" si="5"/>
        <v>6.3000000000000007</v>
      </c>
      <c r="O96" s="55">
        <f t="shared" si="5"/>
        <v>0.495</v>
      </c>
    </row>
    <row r="97" spans="1:16" ht="15.75" x14ac:dyDescent="0.25">
      <c r="A97" s="47"/>
      <c r="B97" s="90" t="s">
        <v>37</v>
      </c>
      <c r="C97" s="91">
        <v>545</v>
      </c>
      <c r="D97" s="92">
        <f>SUM(D92:D96)</f>
        <v>20.088799999999999</v>
      </c>
      <c r="E97" s="92">
        <f t="shared" ref="E97:O97" si="6">SUM(E92:E96)</f>
        <v>20.080000000000002</v>
      </c>
      <c r="F97" s="92">
        <f t="shared" si="6"/>
        <v>83.921999999999997</v>
      </c>
      <c r="G97" s="92">
        <f t="shared" si="6"/>
        <v>560.84</v>
      </c>
      <c r="H97" s="92">
        <f t="shared" si="6"/>
        <v>0.183</v>
      </c>
      <c r="I97" s="92">
        <f t="shared" si="6"/>
        <v>3.5532000000000004</v>
      </c>
      <c r="J97" s="92">
        <f t="shared" si="6"/>
        <v>73.12</v>
      </c>
      <c r="K97" s="92">
        <f t="shared" si="6"/>
        <v>1.9079999999999999</v>
      </c>
      <c r="L97" s="92">
        <f t="shared" si="6"/>
        <v>208.30549999999999</v>
      </c>
      <c r="M97" s="92">
        <f t="shared" si="6"/>
        <v>244.56975</v>
      </c>
      <c r="N97" s="92">
        <f t="shared" si="6"/>
        <v>46.471999999999994</v>
      </c>
      <c r="O97" s="92">
        <f t="shared" si="6"/>
        <v>2.9782000000000002</v>
      </c>
      <c r="P97" s="76">
        <v>0.25</v>
      </c>
    </row>
    <row r="98" spans="1:16" ht="15.75" x14ac:dyDescent="0.25">
      <c r="A98" s="96"/>
      <c r="B98" s="97"/>
      <c r="C98" s="116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</row>
    <row r="99" spans="1:16" ht="15.75" x14ac:dyDescent="0.25">
      <c r="A99" s="148"/>
      <c r="B99" s="187" t="s">
        <v>75</v>
      </c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</row>
    <row r="100" spans="1:16" ht="36" x14ac:dyDescent="0.25">
      <c r="A100" s="134" t="s">
        <v>76</v>
      </c>
      <c r="B100" s="135" t="s">
        <v>77</v>
      </c>
      <c r="C100" s="136">
        <v>80</v>
      </c>
      <c r="D100" s="137">
        <v>1.0496000000000001</v>
      </c>
      <c r="E100" s="137">
        <v>2.5992000000000002</v>
      </c>
      <c r="F100" s="137">
        <v>5.1727999999999996</v>
      </c>
      <c r="G100" s="137">
        <v>48.32</v>
      </c>
      <c r="H100" s="137">
        <v>1.7600000000000001E-2</v>
      </c>
      <c r="I100" s="137">
        <v>13.6784</v>
      </c>
      <c r="J100" s="137">
        <v>0</v>
      </c>
      <c r="K100" s="137">
        <v>6.7119999999999997</v>
      </c>
      <c r="L100" s="137">
        <v>19.976800000000001</v>
      </c>
      <c r="M100" s="137">
        <v>22.645600000000002</v>
      </c>
      <c r="N100" s="137">
        <v>12.072800000000001</v>
      </c>
      <c r="O100" s="137">
        <v>0.37280000000000002</v>
      </c>
    </row>
    <row r="101" spans="1:16" ht="28.5" x14ac:dyDescent="0.25">
      <c r="A101" s="134" t="s">
        <v>30</v>
      </c>
      <c r="B101" s="138" t="s">
        <v>78</v>
      </c>
      <c r="C101" s="139" t="s">
        <v>79</v>
      </c>
      <c r="D101" s="137">
        <v>12.933999999999999</v>
      </c>
      <c r="E101" s="137">
        <v>12.413</v>
      </c>
      <c r="F101" s="137">
        <v>43.120199999999997</v>
      </c>
      <c r="G101" s="137">
        <v>304.3</v>
      </c>
      <c r="H101" s="137">
        <v>7.4999999999999997E-2</v>
      </c>
      <c r="I101" s="137">
        <v>0.495</v>
      </c>
      <c r="J101" s="137">
        <v>15.9</v>
      </c>
      <c r="K101" s="137">
        <v>3.96</v>
      </c>
      <c r="L101" s="137">
        <v>40.994999999999997</v>
      </c>
      <c r="M101" s="137">
        <v>189.24</v>
      </c>
      <c r="N101" s="137">
        <v>44.945</v>
      </c>
      <c r="O101" s="137">
        <v>1.536</v>
      </c>
    </row>
    <row r="102" spans="1:16" ht="36" x14ac:dyDescent="0.25">
      <c r="A102" s="134" t="s">
        <v>54</v>
      </c>
      <c r="B102" s="138" t="s">
        <v>55</v>
      </c>
      <c r="C102" s="140" t="s">
        <v>56</v>
      </c>
      <c r="D102" s="137">
        <v>0.112</v>
      </c>
      <c r="E102" s="137">
        <v>1.7999999999999999E-2</v>
      </c>
      <c r="F102" s="137">
        <v>10.15</v>
      </c>
      <c r="G102" s="137">
        <v>41.32</v>
      </c>
      <c r="H102" s="137">
        <v>-8.0000000000000101E-4</v>
      </c>
      <c r="I102" s="137">
        <v>2.0299999999999998</v>
      </c>
      <c r="J102" s="137">
        <v>0</v>
      </c>
      <c r="K102" s="137">
        <v>6.0000000000000001E-3</v>
      </c>
      <c r="L102" s="137">
        <v>13.25</v>
      </c>
      <c r="M102" s="137">
        <v>3.96</v>
      </c>
      <c r="N102" s="137">
        <v>2.16</v>
      </c>
      <c r="O102" s="137">
        <v>0.33300000000000002</v>
      </c>
    </row>
    <row r="103" spans="1:16" s="31" customFormat="1" ht="39" customHeight="1" x14ac:dyDescent="0.25">
      <c r="A103" s="134" t="s">
        <v>35</v>
      </c>
      <c r="B103" s="138" t="s">
        <v>36</v>
      </c>
      <c r="C103" s="140">
        <v>30</v>
      </c>
      <c r="D103" s="137">
        <v>1.98</v>
      </c>
      <c r="E103" s="137">
        <v>0.36</v>
      </c>
      <c r="F103" s="137">
        <v>11.88</v>
      </c>
      <c r="G103" s="137">
        <v>59.4</v>
      </c>
      <c r="H103" s="137">
        <v>5.0999999999999997E-2</v>
      </c>
      <c r="I103" s="137">
        <v>0</v>
      </c>
      <c r="J103" s="137">
        <v>0</v>
      </c>
      <c r="K103" s="137">
        <v>0.42</v>
      </c>
      <c r="L103" s="137">
        <v>8.6999999999999993</v>
      </c>
      <c r="M103" s="137">
        <v>45</v>
      </c>
      <c r="N103" s="137">
        <v>14.1</v>
      </c>
      <c r="O103" s="137">
        <v>1.17</v>
      </c>
      <c r="P103" s="77"/>
    </row>
    <row r="104" spans="1:16" ht="15.75" x14ac:dyDescent="0.25">
      <c r="A104" s="134"/>
      <c r="B104" s="141" t="s">
        <v>37</v>
      </c>
      <c r="C104" s="142">
        <v>538</v>
      </c>
      <c r="D104" s="143">
        <f>SUM(D100:D103)</f>
        <v>16.075599999999998</v>
      </c>
      <c r="E104" s="143">
        <f t="shared" ref="E104:O104" si="7">SUM(E100:E103)</f>
        <v>15.3902</v>
      </c>
      <c r="F104" s="143">
        <f t="shared" si="7"/>
        <v>70.322999999999993</v>
      </c>
      <c r="G104" s="143">
        <f t="shared" si="7"/>
        <v>453.34</v>
      </c>
      <c r="H104" s="143">
        <f t="shared" si="7"/>
        <v>0.14280000000000001</v>
      </c>
      <c r="I104" s="143">
        <f t="shared" si="7"/>
        <v>16.203399999999998</v>
      </c>
      <c r="J104" s="143">
        <f t="shared" si="7"/>
        <v>15.9</v>
      </c>
      <c r="K104" s="143">
        <f t="shared" si="7"/>
        <v>11.098000000000001</v>
      </c>
      <c r="L104" s="143">
        <f t="shared" si="7"/>
        <v>82.921800000000005</v>
      </c>
      <c r="M104" s="143">
        <f t="shared" si="7"/>
        <v>260.84559999999999</v>
      </c>
      <c r="N104" s="143">
        <f t="shared" si="7"/>
        <v>73.277799999999999</v>
      </c>
      <c r="O104" s="143">
        <f t="shared" si="7"/>
        <v>3.4117999999999999</v>
      </c>
      <c r="P104" s="76">
        <v>0.2</v>
      </c>
    </row>
    <row r="105" spans="1:16" ht="15.75" x14ac:dyDescent="0.25">
      <c r="A105" s="144"/>
      <c r="B105" s="145" t="s">
        <v>80</v>
      </c>
      <c r="C105" s="146">
        <f t="shared" ref="C105:O105" si="8">C59+C66+C75+C89+C97+C104</f>
        <v>3241</v>
      </c>
      <c r="D105" s="146">
        <f t="shared" si="8"/>
        <v>107.45010000000001</v>
      </c>
      <c r="E105" s="146">
        <f t="shared" si="8"/>
        <v>106.58969999999999</v>
      </c>
      <c r="F105" s="146">
        <f t="shared" si="8"/>
        <v>459.27199999999993</v>
      </c>
      <c r="G105" s="146">
        <f t="shared" si="8"/>
        <v>3222.1933333333336</v>
      </c>
      <c r="H105" s="146">
        <f t="shared" si="8"/>
        <v>1.4159333333333335</v>
      </c>
      <c r="I105" s="146">
        <f t="shared" si="8"/>
        <v>64.305099999999996</v>
      </c>
      <c r="J105" s="146">
        <f t="shared" si="8"/>
        <v>279.02</v>
      </c>
      <c r="K105" s="146">
        <f t="shared" si="8"/>
        <v>27.601500000000001</v>
      </c>
      <c r="L105" s="146">
        <f t="shared" si="8"/>
        <v>1212.3175000000001</v>
      </c>
      <c r="M105" s="146">
        <f t="shared" si="8"/>
        <v>2084.2831500000002</v>
      </c>
      <c r="N105" s="146">
        <f t="shared" si="8"/>
        <v>587.51879999999994</v>
      </c>
      <c r="O105" s="146">
        <f t="shared" si="8"/>
        <v>31.951499999999996</v>
      </c>
    </row>
    <row r="106" spans="1:16" x14ac:dyDescent="0.25">
      <c r="A106" s="50"/>
    </row>
    <row r="107" spans="1:16" ht="30.75" customHeight="1" x14ac:dyDescent="0.25">
      <c r="A107" s="51"/>
      <c r="B107" s="177" t="s">
        <v>130</v>
      </c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</row>
    <row r="108" spans="1:16" ht="6" customHeight="1" x14ac:dyDescent="0.25">
      <c r="A108" s="96"/>
      <c r="B108" s="97"/>
      <c r="C108" s="116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</row>
    <row r="109" spans="1:16" ht="15" hidden="1" customHeight="1" x14ac:dyDescent="0.25">
      <c r="A109" s="96"/>
      <c r="B109" s="147"/>
      <c r="C109" s="116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</row>
    <row r="110" spans="1:16" ht="15.75" hidden="1" x14ac:dyDescent="0.25">
      <c r="A110" s="96"/>
      <c r="B110" s="97"/>
      <c r="C110" s="116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</row>
    <row r="111" spans="1:16" ht="0.75" hidden="1" customHeight="1" x14ac:dyDescent="0.25">
      <c r="A111" s="96"/>
      <c r="B111" s="97"/>
      <c r="C111" s="116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</row>
    <row r="112" spans="1:16" ht="15.75" hidden="1" x14ac:dyDescent="0.25">
      <c r="A112" s="96"/>
      <c r="B112" s="97"/>
      <c r="C112" s="116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</row>
    <row r="113" spans="1:16" ht="15.75" hidden="1" x14ac:dyDescent="0.25">
      <c r="A113" s="96"/>
      <c r="B113" s="97"/>
      <c r="C113" s="116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</row>
    <row r="114" spans="1:16" ht="15.75" hidden="1" x14ac:dyDescent="0.25">
      <c r="A114" s="96"/>
      <c r="B114" s="97"/>
      <c r="C114" s="116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</row>
    <row r="115" spans="1:16" ht="15.75" hidden="1" x14ac:dyDescent="0.25">
      <c r="A115" s="96"/>
      <c r="B115" s="97"/>
      <c r="C115" s="116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</row>
    <row r="116" spans="1:16" ht="15.75" hidden="1" x14ac:dyDescent="0.25">
      <c r="A116" s="96"/>
      <c r="B116" s="97"/>
      <c r="C116" s="116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</row>
    <row r="117" spans="1:16" ht="15.75" hidden="1" x14ac:dyDescent="0.25">
      <c r="A117" s="96"/>
      <c r="B117" s="97"/>
      <c r="C117" s="116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</row>
    <row r="118" spans="1:16" ht="15.75" hidden="1" x14ac:dyDescent="0.25">
      <c r="A118" s="96"/>
      <c r="B118" s="97"/>
      <c r="C118" s="116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</row>
    <row r="119" spans="1:16" ht="40.5" hidden="1" customHeight="1" x14ac:dyDescent="0.25">
      <c r="A119" s="119"/>
      <c r="B119" s="64"/>
      <c r="C119" s="116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</row>
    <row r="120" spans="1:16" ht="15.75" hidden="1" x14ac:dyDescent="0.25">
      <c r="A120" s="121"/>
      <c r="B120" s="178" t="s">
        <v>81</v>
      </c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</row>
    <row r="121" spans="1:16" ht="15.75" x14ac:dyDescent="0.25">
      <c r="A121" s="95"/>
      <c r="B121" s="173" t="s">
        <v>27</v>
      </c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</row>
    <row r="122" spans="1:16" ht="28.5" x14ac:dyDescent="0.25">
      <c r="A122" s="52" t="s">
        <v>28</v>
      </c>
      <c r="B122" s="53" t="s">
        <v>82</v>
      </c>
      <c r="C122" s="54" t="s">
        <v>83</v>
      </c>
      <c r="D122" s="55">
        <v>16.02</v>
      </c>
      <c r="E122" s="55">
        <v>18.13</v>
      </c>
      <c r="F122" s="55">
        <v>42.98</v>
      </c>
      <c r="G122" s="55">
        <v>386.4</v>
      </c>
      <c r="H122" s="55">
        <v>0.12720000000000001</v>
      </c>
      <c r="I122" s="55">
        <v>1.02</v>
      </c>
      <c r="J122" s="55">
        <v>67.52</v>
      </c>
      <c r="K122" s="55">
        <v>1.8380000000000001</v>
      </c>
      <c r="L122" s="55">
        <v>344.24200000000002</v>
      </c>
      <c r="M122" s="55">
        <v>275.54399999999998</v>
      </c>
      <c r="N122" s="55">
        <v>47.345999999999997</v>
      </c>
      <c r="O122" s="55">
        <v>1.129</v>
      </c>
    </row>
    <row r="123" spans="1:16" ht="36" x14ac:dyDescent="0.25">
      <c r="A123" s="57" t="s">
        <v>84</v>
      </c>
      <c r="B123" s="53" t="s">
        <v>85</v>
      </c>
      <c r="C123" s="54" t="s">
        <v>56</v>
      </c>
      <c r="D123" s="55">
        <v>0.23499999999999999</v>
      </c>
      <c r="E123" s="55">
        <v>0.09</v>
      </c>
      <c r="F123" s="55">
        <v>12.425000000000001</v>
      </c>
      <c r="G123" s="55">
        <v>54.2</v>
      </c>
      <c r="H123" s="55">
        <v>3.5000000000000001E-3</v>
      </c>
      <c r="I123" s="55">
        <v>50.03</v>
      </c>
      <c r="J123" s="55">
        <v>0</v>
      </c>
      <c r="K123" s="55">
        <v>0.19</v>
      </c>
      <c r="L123" s="55">
        <v>13.95</v>
      </c>
      <c r="M123" s="55">
        <v>3.65</v>
      </c>
      <c r="N123" s="55">
        <v>2.25</v>
      </c>
      <c r="O123" s="55">
        <v>0.41499999999999998</v>
      </c>
    </row>
    <row r="124" spans="1:16" ht="36" x14ac:dyDescent="0.25">
      <c r="A124" s="57" t="s">
        <v>57</v>
      </c>
      <c r="B124" s="53" t="s">
        <v>65</v>
      </c>
      <c r="C124" s="58">
        <v>25</v>
      </c>
      <c r="D124" s="55">
        <v>1.9</v>
      </c>
      <c r="E124" s="55">
        <v>0.2</v>
      </c>
      <c r="F124" s="55">
        <v>12.3</v>
      </c>
      <c r="G124" s="55">
        <v>58.75</v>
      </c>
      <c r="H124" s="55">
        <v>2.75E-2</v>
      </c>
      <c r="I124" s="55">
        <v>0</v>
      </c>
      <c r="J124" s="55">
        <v>0</v>
      </c>
      <c r="K124" s="55">
        <v>0.27500000000000002</v>
      </c>
      <c r="L124" s="55">
        <v>5</v>
      </c>
      <c r="M124" s="55">
        <v>16.25</v>
      </c>
      <c r="N124" s="55">
        <v>3.5</v>
      </c>
      <c r="O124" s="55">
        <v>0.27500000000000002</v>
      </c>
    </row>
    <row r="125" spans="1:16" s="31" customFormat="1" ht="39" customHeight="1" x14ac:dyDescent="0.25">
      <c r="A125" s="57" t="s">
        <v>35</v>
      </c>
      <c r="B125" s="53" t="s">
        <v>36</v>
      </c>
      <c r="C125" s="58">
        <v>30</v>
      </c>
      <c r="D125" s="55">
        <v>1.98</v>
      </c>
      <c r="E125" s="55">
        <v>0.36</v>
      </c>
      <c r="F125" s="55">
        <v>11.88</v>
      </c>
      <c r="G125" s="55">
        <v>59.4</v>
      </c>
      <c r="H125" s="55">
        <v>5.0999999999999997E-2</v>
      </c>
      <c r="I125" s="55">
        <v>0</v>
      </c>
      <c r="J125" s="55">
        <v>0</v>
      </c>
      <c r="K125" s="55">
        <v>0.42</v>
      </c>
      <c r="L125" s="55">
        <v>8.6999999999999993</v>
      </c>
      <c r="M125" s="55">
        <v>45</v>
      </c>
      <c r="N125" s="55">
        <v>14.1</v>
      </c>
      <c r="O125" s="55">
        <v>1.17</v>
      </c>
      <c r="P125" s="77"/>
    </row>
    <row r="126" spans="1:16" ht="15.75" x14ac:dyDescent="0.25">
      <c r="A126" s="47"/>
      <c r="B126" s="90" t="s">
        <v>37</v>
      </c>
      <c r="C126" s="91">
        <v>500</v>
      </c>
      <c r="D126" s="92">
        <f>SUM(D122:D125)</f>
        <v>20.134999999999998</v>
      </c>
      <c r="E126" s="92">
        <f t="shared" ref="E126:O126" si="9">SUM(E122:E125)</f>
        <v>18.779999999999998</v>
      </c>
      <c r="F126" s="92">
        <f t="shared" si="9"/>
        <v>79.584999999999994</v>
      </c>
      <c r="G126" s="92">
        <f t="shared" si="9"/>
        <v>558.75</v>
      </c>
      <c r="H126" s="92">
        <f t="shared" si="9"/>
        <v>0.2092</v>
      </c>
      <c r="I126" s="92">
        <f t="shared" si="9"/>
        <v>51.050000000000004</v>
      </c>
      <c r="J126" s="92">
        <f t="shared" si="9"/>
        <v>67.52</v>
      </c>
      <c r="K126" s="92">
        <f t="shared" si="9"/>
        <v>2.7229999999999999</v>
      </c>
      <c r="L126" s="92">
        <f t="shared" si="9"/>
        <v>371.892</v>
      </c>
      <c r="M126" s="92">
        <f t="shared" si="9"/>
        <v>340.44399999999996</v>
      </c>
      <c r="N126" s="92">
        <f t="shared" si="9"/>
        <v>67.195999999999998</v>
      </c>
      <c r="O126" s="92">
        <f t="shared" si="9"/>
        <v>2.9889999999999999</v>
      </c>
      <c r="P126" s="76">
        <v>0.25</v>
      </c>
    </row>
    <row r="127" spans="1:16" ht="15.75" x14ac:dyDescent="0.25">
      <c r="A127" s="122"/>
      <c r="B127" s="123"/>
      <c r="C127" s="124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30"/>
    </row>
    <row r="128" spans="1:16" ht="15.75" customHeight="1" x14ac:dyDescent="0.25">
      <c r="A128" s="179"/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1"/>
    </row>
    <row r="129" spans="1:16" ht="15.75" x14ac:dyDescent="0.25">
      <c r="A129" s="95"/>
      <c r="B129" s="173" t="s">
        <v>38</v>
      </c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</row>
    <row r="130" spans="1:16" s="31" customFormat="1" ht="36" x14ac:dyDescent="0.25">
      <c r="A130" s="57" t="s">
        <v>86</v>
      </c>
      <c r="B130" s="93" t="s">
        <v>87</v>
      </c>
      <c r="C130" s="94">
        <v>60</v>
      </c>
      <c r="D130" s="55">
        <v>0.8448</v>
      </c>
      <c r="E130" s="55">
        <v>3.6072000000000002</v>
      </c>
      <c r="F130" s="55">
        <v>4.9560000000000004</v>
      </c>
      <c r="G130" s="55">
        <v>55.68</v>
      </c>
      <c r="H130" s="55">
        <v>1.0200000000000001E-2</v>
      </c>
      <c r="I130" s="55">
        <v>3.99</v>
      </c>
      <c r="J130" s="55">
        <v>0</v>
      </c>
      <c r="K130" s="55">
        <v>1.62</v>
      </c>
      <c r="L130" s="55">
        <v>21.278400000000001</v>
      </c>
      <c r="M130" s="55">
        <v>24.379200000000001</v>
      </c>
      <c r="N130" s="55">
        <v>12.417</v>
      </c>
      <c r="O130" s="55">
        <v>0.7944</v>
      </c>
      <c r="P130" s="33"/>
    </row>
    <row r="131" spans="1:16" ht="36.75" x14ac:dyDescent="0.25">
      <c r="A131" s="56" t="s">
        <v>88</v>
      </c>
      <c r="B131" s="100" t="s">
        <v>89</v>
      </c>
      <c r="C131" s="78" t="s">
        <v>51</v>
      </c>
      <c r="D131" s="55">
        <v>9.0500000000000007</v>
      </c>
      <c r="E131" s="81">
        <v>6.09</v>
      </c>
      <c r="F131" s="81">
        <v>3.8</v>
      </c>
      <c r="G131" s="55">
        <v>105</v>
      </c>
      <c r="H131" s="55">
        <v>0.05</v>
      </c>
      <c r="I131" s="81">
        <v>3.73</v>
      </c>
      <c r="J131" s="81">
        <v>5.82</v>
      </c>
      <c r="K131" s="81">
        <v>2.52</v>
      </c>
      <c r="L131" s="55">
        <v>69.069999999999993</v>
      </c>
      <c r="M131" s="55">
        <v>162.19</v>
      </c>
      <c r="N131" s="55">
        <v>48.53</v>
      </c>
      <c r="O131" s="55">
        <v>0.85</v>
      </c>
    </row>
    <row r="132" spans="1:16" s="31" customFormat="1" ht="36" x14ac:dyDescent="0.25">
      <c r="A132" s="57" t="s">
        <v>62</v>
      </c>
      <c r="B132" s="53" t="s">
        <v>63</v>
      </c>
      <c r="C132" s="78" t="s">
        <v>64</v>
      </c>
      <c r="D132" s="55">
        <v>3.0764999999999998</v>
      </c>
      <c r="E132" s="81">
        <v>6.2534999999999998</v>
      </c>
      <c r="F132" s="81">
        <v>20.466999999999999</v>
      </c>
      <c r="G132" s="55">
        <v>150.44999999999999</v>
      </c>
      <c r="H132" s="55">
        <v>0.13950000000000001</v>
      </c>
      <c r="I132" s="55">
        <v>18.160499999999999</v>
      </c>
      <c r="J132" s="55">
        <v>8</v>
      </c>
      <c r="K132" s="55">
        <v>0.20150000000000001</v>
      </c>
      <c r="L132" s="55">
        <v>37.454999999999998</v>
      </c>
      <c r="M132" s="55">
        <v>87.194999999999993</v>
      </c>
      <c r="N132" s="55">
        <v>27.75</v>
      </c>
      <c r="O132" s="55">
        <v>1.0135000000000001</v>
      </c>
      <c r="P132" s="33"/>
    </row>
    <row r="133" spans="1:16" ht="36.75" x14ac:dyDescent="0.25">
      <c r="A133" s="56" t="s">
        <v>90</v>
      </c>
      <c r="B133" s="53" t="s">
        <v>91</v>
      </c>
      <c r="C133" s="54">
        <v>200</v>
      </c>
      <c r="D133" s="55">
        <v>0.16</v>
      </c>
      <c r="E133" s="55">
        <v>0.16</v>
      </c>
      <c r="F133" s="55">
        <v>17.899999999999999</v>
      </c>
      <c r="G133" s="55">
        <v>74.599999999999994</v>
      </c>
      <c r="H133" s="55">
        <v>1.2E-2</v>
      </c>
      <c r="I133" s="55">
        <v>0.9</v>
      </c>
      <c r="J133" s="55">
        <v>0</v>
      </c>
      <c r="K133" s="55">
        <v>0.08</v>
      </c>
      <c r="L133" s="55">
        <v>13.88</v>
      </c>
      <c r="M133" s="55">
        <v>4.4000000000000004</v>
      </c>
      <c r="N133" s="55">
        <v>5.14</v>
      </c>
      <c r="O133" s="55">
        <v>0.92200000000000004</v>
      </c>
    </row>
    <row r="134" spans="1:16" s="31" customFormat="1" ht="39" customHeight="1" x14ac:dyDescent="0.25">
      <c r="A134" s="57" t="s">
        <v>57</v>
      </c>
      <c r="B134" s="53" t="s">
        <v>65</v>
      </c>
      <c r="C134" s="58">
        <v>35</v>
      </c>
      <c r="D134" s="55">
        <v>2.66</v>
      </c>
      <c r="E134" s="55">
        <v>0.28000000000000003</v>
      </c>
      <c r="F134" s="55">
        <v>17.22</v>
      </c>
      <c r="G134" s="55">
        <v>82.25</v>
      </c>
      <c r="H134" s="55">
        <v>3.85E-2</v>
      </c>
      <c r="I134" s="55">
        <v>0</v>
      </c>
      <c r="J134" s="55">
        <v>0</v>
      </c>
      <c r="K134" s="55">
        <v>0.38500000000000001</v>
      </c>
      <c r="L134" s="55">
        <v>7</v>
      </c>
      <c r="M134" s="55">
        <v>22.75</v>
      </c>
      <c r="N134" s="55">
        <v>4.9000000000000004</v>
      </c>
      <c r="O134" s="55">
        <v>0.38500000000000001</v>
      </c>
      <c r="P134" s="33"/>
    </row>
    <row r="135" spans="1:16" ht="15.75" x14ac:dyDescent="0.25">
      <c r="A135" s="47"/>
      <c r="B135" s="90" t="s">
        <v>37</v>
      </c>
      <c r="C135" s="91">
        <v>548</v>
      </c>
      <c r="D135" s="92">
        <f>SUM(D130:D134)</f>
        <v>15.7913</v>
      </c>
      <c r="E135" s="92">
        <f t="shared" ref="E135:O135" si="10">SUM(E130:E134)</f>
        <v>16.390700000000002</v>
      </c>
      <c r="F135" s="92">
        <f t="shared" si="10"/>
        <v>64.342999999999989</v>
      </c>
      <c r="G135" s="92">
        <f t="shared" si="10"/>
        <v>467.98</v>
      </c>
      <c r="H135" s="92">
        <f t="shared" si="10"/>
        <v>0.25020000000000003</v>
      </c>
      <c r="I135" s="92">
        <f t="shared" si="10"/>
        <v>26.780499999999996</v>
      </c>
      <c r="J135" s="92">
        <f t="shared" si="10"/>
        <v>13.82</v>
      </c>
      <c r="K135" s="92">
        <f t="shared" si="10"/>
        <v>4.8065000000000007</v>
      </c>
      <c r="L135" s="92">
        <f t="shared" si="10"/>
        <v>148.68340000000001</v>
      </c>
      <c r="M135" s="92">
        <f t="shared" si="10"/>
        <v>300.91419999999994</v>
      </c>
      <c r="N135" s="92">
        <f t="shared" si="10"/>
        <v>98.737000000000009</v>
      </c>
      <c r="O135" s="92">
        <f t="shared" si="10"/>
        <v>3.9649000000000001</v>
      </c>
      <c r="P135" s="76">
        <v>0.2</v>
      </c>
    </row>
    <row r="136" spans="1:16" ht="15.75" x14ac:dyDescent="0.25">
      <c r="A136" s="122"/>
      <c r="B136" s="123"/>
      <c r="C136" s="124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30"/>
    </row>
    <row r="137" spans="1:16" ht="15.75" x14ac:dyDescent="0.25">
      <c r="A137" s="95"/>
      <c r="B137" s="173" t="s">
        <v>45</v>
      </c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</row>
    <row r="138" spans="1:16" ht="36" x14ac:dyDescent="0.25">
      <c r="A138" s="57" t="s">
        <v>39</v>
      </c>
      <c r="B138" s="53" t="s">
        <v>40</v>
      </c>
      <c r="C138" s="58">
        <v>100</v>
      </c>
      <c r="D138" s="55">
        <v>0.4</v>
      </c>
      <c r="E138" s="55">
        <v>0.4</v>
      </c>
      <c r="F138" s="55">
        <v>9.8000000000000007</v>
      </c>
      <c r="G138" s="55">
        <v>47</v>
      </c>
      <c r="H138" s="55">
        <v>0.03</v>
      </c>
      <c r="I138" s="55">
        <v>10</v>
      </c>
      <c r="J138" s="55"/>
      <c r="K138" s="55">
        <v>0.2</v>
      </c>
      <c r="L138" s="55">
        <v>16</v>
      </c>
      <c r="M138" s="55">
        <v>11</v>
      </c>
      <c r="N138" s="55">
        <v>9</v>
      </c>
      <c r="O138" s="55">
        <v>2.2000000000000002</v>
      </c>
      <c r="P138" s="77"/>
    </row>
    <row r="139" spans="1:16" ht="36" x14ac:dyDescent="0.25">
      <c r="A139" s="57" t="s">
        <v>92</v>
      </c>
      <c r="B139" s="53" t="s">
        <v>93</v>
      </c>
      <c r="C139" s="78" t="s">
        <v>94</v>
      </c>
      <c r="D139" s="55">
        <v>15.945833333333301</v>
      </c>
      <c r="E139" s="81">
        <v>19.55</v>
      </c>
      <c r="F139" s="81">
        <v>39.744999999999997</v>
      </c>
      <c r="G139" s="55">
        <v>408.41666666666703</v>
      </c>
      <c r="H139" s="55">
        <v>3.9166666666666697E-2</v>
      </c>
      <c r="I139" s="55">
        <v>0.26500000000000001</v>
      </c>
      <c r="J139" s="55">
        <v>0</v>
      </c>
      <c r="K139" s="55">
        <v>4.2249999999999996</v>
      </c>
      <c r="L139" s="55">
        <v>89.326666666666696</v>
      </c>
      <c r="M139" s="55">
        <v>176.22833333333301</v>
      </c>
      <c r="N139" s="55">
        <v>40.5833333333333</v>
      </c>
      <c r="O139" s="55">
        <v>2.6416666666666702</v>
      </c>
    </row>
    <row r="140" spans="1:16" ht="36" x14ac:dyDescent="0.25">
      <c r="A140" s="57" t="s">
        <v>84</v>
      </c>
      <c r="B140" s="53" t="s">
        <v>95</v>
      </c>
      <c r="C140" s="54" t="s">
        <v>96</v>
      </c>
      <c r="D140" s="55">
        <v>7.0000000000000007E-2</v>
      </c>
      <c r="E140" s="55">
        <v>0.02</v>
      </c>
      <c r="F140" s="55">
        <v>10.01</v>
      </c>
      <c r="G140" s="55">
        <v>40</v>
      </c>
      <c r="H140" s="55">
        <v>0</v>
      </c>
      <c r="I140" s="55">
        <v>0.03</v>
      </c>
      <c r="J140" s="55">
        <v>0</v>
      </c>
      <c r="K140" s="55">
        <v>0</v>
      </c>
      <c r="L140" s="55">
        <v>10.95</v>
      </c>
      <c r="M140" s="55">
        <v>2.8</v>
      </c>
      <c r="N140" s="55">
        <v>1.4</v>
      </c>
      <c r="O140" s="55">
        <v>0.26500000000000001</v>
      </c>
      <c r="P140" s="77"/>
    </row>
    <row r="141" spans="1:16" ht="36" x14ac:dyDescent="0.25">
      <c r="A141" s="57" t="s">
        <v>57</v>
      </c>
      <c r="B141" s="53" t="s">
        <v>65</v>
      </c>
      <c r="C141" s="58">
        <v>25</v>
      </c>
      <c r="D141" s="55">
        <v>1.9</v>
      </c>
      <c r="E141" s="55">
        <v>0.2</v>
      </c>
      <c r="F141" s="55">
        <v>12.3</v>
      </c>
      <c r="G141" s="55">
        <v>58.75</v>
      </c>
      <c r="H141" s="55">
        <v>2.75E-2</v>
      </c>
      <c r="I141" s="55">
        <v>0</v>
      </c>
      <c r="J141" s="55">
        <v>0</v>
      </c>
      <c r="K141" s="55">
        <v>0.27500000000000002</v>
      </c>
      <c r="L141" s="55">
        <v>5</v>
      </c>
      <c r="M141" s="55">
        <v>16.25</v>
      </c>
      <c r="N141" s="55">
        <v>3.5</v>
      </c>
      <c r="O141" s="55">
        <v>0.27500000000000002</v>
      </c>
    </row>
    <row r="142" spans="1:16" ht="36" x14ac:dyDescent="0.25">
      <c r="A142" s="57" t="s">
        <v>35</v>
      </c>
      <c r="B142" s="53" t="s">
        <v>36</v>
      </c>
      <c r="C142" s="58">
        <v>20</v>
      </c>
      <c r="D142" s="55">
        <v>1.32</v>
      </c>
      <c r="E142" s="55">
        <v>0.24</v>
      </c>
      <c r="F142" s="55">
        <v>7.92</v>
      </c>
      <c r="G142" s="55">
        <v>39.6</v>
      </c>
      <c r="H142" s="55">
        <v>3.4000000000000002E-2</v>
      </c>
      <c r="I142" s="55">
        <v>0</v>
      </c>
      <c r="J142" s="55">
        <v>0</v>
      </c>
      <c r="K142" s="55">
        <v>0.28000000000000003</v>
      </c>
      <c r="L142" s="55">
        <v>5.8</v>
      </c>
      <c r="M142" s="55">
        <v>30</v>
      </c>
      <c r="N142" s="55">
        <v>9.4</v>
      </c>
      <c r="O142" s="55">
        <v>0.78</v>
      </c>
      <c r="P142" s="77"/>
    </row>
    <row r="143" spans="1:16" ht="15.75" x14ac:dyDescent="0.25">
      <c r="A143" s="47"/>
      <c r="B143" s="90" t="s">
        <v>37</v>
      </c>
      <c r="C143" s="91">
        <v>545</v>
      </c>
      <c r="D143" s="92">
        <f>SUM(D138:D142)</f>
        <v>19.635833333333299</v>
      </c>
      <c r="E143" s="92">
        <f t="shared" ref="E143:O143" si="11">SUM(E138:E142)</f>
        <v>20.409999999999997</v>
      </c>
      <c r="F143" s="92">
        <f t="shared" si="11"/>
        <v>79.775000000000006</v>
      </c>
      <c r="G143" s="92">
        <f t="shared" si="11"/>
        <v>593.76666666666699</v>
      </c>
      <c r="H143" s="92">
        <f t="shared" si="11"/>
        <v>0.13066666666666671</v>
      </c>
      <c r="I143" s="92">
        <f t="shared" si="11"/>
        <v>10.295</v>
      </c>
      <c r="J143" s="92">
        <f t="shared" si="11"/>
        <v>0</v>
      </c>
      <c r="K143" s="92">
        <f t="shared" si="11"/>
        <v>4.9800000000000004</v>
      </c>
      <c r="L143" s="92">
        <f t="shared" si="11"/>
        <v>127.0766666666667</v>
      </c>
      <c r="M143" s="92">
        <f t="shared" si="11"/>
        <v>236.27833333333302</v>
      </c>
      <c r="N143" s="92">
        <f t="shared" si="11"/>
        <v>63.883333333333297</v>
      </c>
      <c r="O143" s="92">
        <f t="shared" si="11"/>
        <v>6.1616666666666706</v>
      </c>
      <c r="P143" s="76">
        <v>0.25</v>
      </c>
    </row>
    <row r="144" spans="1:16" ht="15.75" x14ac:dyDescent="0.25">
      <c r="A144" s="96"/>
      <c r="B144" s="97"/>
      <c r="C144" s="98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</row>
    <row r="145" spans="1:17" ht="6.75" customHeight="1" x14ac:dyDescent="0.25">
      <c r="A145" s="96"/>
      <c r="B145" s="97"/>
      <c r="C145" s="98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131"/>
      <c r="Q145" s="39"/>
    </row>
    <row r="146" spans="1:17" ht="15.75" x14ac:dyDescent="0.25">
      <c r="A146" s="95"/>
      <c r="B146" s="173" t="s">
        <v>58</v>
      </c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</row>
    <row r="147" spans="1:17" ht="24" customHeight="1" x14ac:dyDescent="0.25">
      <c r="A147" s="52" t="s">
        <v>28</v>
      </c>
      <c r="B147" s="102" t="s">
        <v>97</v>
      </c>
      <c r="C147" s="103">
        <v>60</v>
      </c>
      <c r="D147" s="104">
        <v>0.73980000000000001</v>
      </c>
      <c r="E147" s="104">
        <v>5.6399999999999999E-2</v>
      </c>
      <c r="F147" s="104">
        <v>9.98</v>
      </c>
      <c r="G147" s="104">
        <v>49.02</v>
      </c>
      <c r="H147" s="104">
        <v>3.4200000000000001E-2</v>
      </c>
      <c r="I147" s="104">
        <v>2.016</v>
      </c>
      <c r="J147" s="104">
        <v>0</v>
      </c>
      <c r="K147" s="104">
        <v>8.0399999999999991</v>
      </c>
      <c r="L147" s="104">
        <v>15.456</v>
      </c>
      <c r="M147" s="104">
        <v>31.659600000000001</v>
      </c>
      <c r="N147" s="104">
        <v>21.6282</v>
      </c>
      <c r="O147" s="104">
        <v>0.39839999999999998</v>
      </c>
    </row>
    <row r="148" spans="1:17" ht="28.5" x14ac:dyDescent="0.25">
      <c r="A148" s="52" t="s">
        <v>30</v>
      </c>
      <c r="B148" s="53" t="s">
        <v>31</v>
      </c>
      <c r="C148" s="54" t="s">
        <v>32</v>
      </c>
      <c r="D148" s="55">
        <v>11.45</v>
      </c>
      <c r="E148" s="55">
        <v>12.46</v>
      </c>
      <c r="F148" s="55">
        <v>31.32</v>
      </c>
      <c r="G148" s="55">
        <v>289.95</v>
      </c>
      <c r="H148" s="55">
        <v>0.10050000000000001</v>
      </c>
      <c r="I148" s="55">
        <v>0.495</v>
      </c>
      <c r="J148" s="55">
        <v>23.9</v>
      </c>
      <c r="K148" s="55">
        <v>4.7990000000000004</v>
      </c>
      <c r="L148" s="55">
        <v>31.695</v>
      </c>
      <c r="M148" s="55">
        <v>147.63</v>
      </c>
      <c r="N148" s="55">
        <v>38.174999999999997</v>
      </c>
      <c r="O148" s="55">
        <v>2.0754999999999999</v>
      </c>
    </row>
    <row r="149" spans="1:17" ht="36.75" x14ac:dyDescent="0.25">
      <c r="A149" s="56" t="s">
        <v>98</v>
      </c>
      <c r="B149" s="53" t="s">
        <v>99</v>
      </c>
      <c r="C149" s="54">
        <v>200</v>
      </c>
      <c r="D149" s="55">
        <v>1.58</v>
      </c>
      <c r="E149" s="55">
        <v>3.544</v>
      </c>
      <c r="F149" s="55">
        <v>7.5979999999999999</v>
      </c>
      <c r="G149" s="55">
        <v>78.599999999999994</v>
      </c>
      <c r="H149" s="55">
        <v>5.6000000000000001E-2</v>
      </c>
      <c r="I149" s="55">
        <v>1.5880000000000001</v>
      </c>
      <c r="J149" s="55">
        <v>24.4</v>
      </c>
      <c r="K149" s="55">
        <v>0</v>
      </c>
      <c r="L149" s="55">
        <v>151.91999999999999</v>
      </c>
      <c r="M149" s="55">
        <v>124.56</v>
      </c>
      <c r="N149" s="55">
        <v>21.34</v>
      </c>
      <c r="O149" s="55">
        <v>0.44800000000000001</v>
      </c>
    </row>
    <row r="150" spans="1:17" ht="36" x14ac:dyDescent="0.25">
      <c r="A150" s="57" t="s">
        <v>57</v>
      </c>
      <c r="B150" s="53" t="s">
        <v>65</v>
      </c>
      <c r="C150" s="58">
        <v>30</v>
      </c>
      <c r="D150" s="55">
        <v>2.2799999999999998</v>
      </c>
      <c r="E150" s="55">
        <v>0.24</v>
      </c>
      <c r="F150" s="55">
        <v>14.76</v>
      </c>
      <c r="G150" s="55">
        <v>70.5</v>
      </c>
      <c r="H150" s="55">
        <v>3.3000000000000002E-2</v>
      </c>
      <c r="I150" s="55">
        <v>0</v>
      </c>
      <c r="J150" s="55">
        <v>0</v>
      </c>
      <c r="K150" s="55">
        <v>0.33</v>
      </c>
      <c r="L150" s="55">
        <v>6</v>
      </c>
      <c r="M150" s="55">
        <v>19.5</v>
      </c>
      <c r="N150" s="55">
        <v>4.2</v>
      </c>
      <c r="O150" s="55">
        <v>0.33</v>
      </c>
    </row>
    <row r="151" spans="1:17" ht="15.75" x14ac:dyDescent="0.25">
      <c r="A151" s="47"/>
      <c r="B151" s="90" t="s">
        <v>37</v>
      </c>
      <c r="C151" s="91">
        <v>520</v>
      </c>
      <c r="D151" s="92">
        <f t="shared" ref="D151:O151" si="12">SUM(D147:D150)</f>
        <v>16.049800000000001</v>
      </c>
      <c r="E151" s="92">
        <f t="shared" si="12"/>
        <v>16.3004</v>
      </c>
      <c r="F151" s="92">
        <f t="shared" si="12"/>
        <v>63.657999999999994</v>
      </c>
      <c r="G151" s="92">
        <f t="shared" si="12"/>
        <v>488.06999999999994</v>
      </c>
      <c r="H151" s="92">
        <f t="shared" si="12"/>
        <v>0.22370000000000001</v>
      </c>
      <c r="I151" s="92">
        <f t="shared" si="12"/>
        <v>4.0990000000000002</v>
      </c>
      <c r="J151" s="92">
        <f t="shared" si="12"/>
        <v>48.3</v>
      </c>
      <c r="K151" s="92">
        <f t="shared" si="12"/>
        <v>13.168999999999999</v>
      </c>
      <c r="L151" s="92">
        <f t="shared" si="12"/>
        <v>205.07099999999997</v>
      </c>
      <c r="M151" s="92">
        <f t="shared" si="12"/>
        <v>323.34960000000001</v>
      </c>
      <c r="N151" s="92">
        <f t="shared" si="12"/>
        <v>85.343199999999996</v>
      </c>
      <c r="O151" s="92">
        <f t="shared" si="12"/>
        <v>3.2519</v>
      </c>
      <c r="P151" s="76">
        <v>0.2</v>
      </c>
    </row>
    <row r="152" spans="1:17" ht="15.75" x14ac:dyDescent="0.25">
      <c r="A152" s="126"/>
      <c r="B152" s="127"/>
      <c r="C152" s="128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32"/>
    </row>
    <row r="153" spans="1:17" ht="15.75" x14ac:dyDescent="0.25">
      <c r="A153" s="95"/>
      <c r="B153" s="173" t="s">
        <v>66</v>
      </c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</row>
    <row r="154" spans="1:17" s="31" customFormat="1" ht="36" x14ac:dyDescent="0.25">
      <c r="A154" s="57" t="s">
        <v>39</v>
      </c>
      <c r="B154" s="53" t="s">
        <v>100</v>
      </c>
      <c r="C154" s="58">
        <v>180</v>
      </c>
      <c r="D154" s="55">
        <v>1.62</v>
      </c>
      <c r="E154" s="55">
        <v>0.36</v>
      </c>
      <c r="F154" s="55">
        <v>14.58</v>
      </c>
      <c r="G154" s="55">
        <v>77.400000000000006</v>
      </c>
      <c r="H154" s="55">
        <v>7.0000000000000007E-2</v>
      </c>
      <c r="I154" s="55">
        <v>108</v>
      </c>
      <c r="J154" s="55"/>
      <c r="K154" s="55">
        <v>0.36</v>
      </c>
      <c r="L154" s="55">
        <v>61.2</v>
      </c>
      <c r="M154" s="55">
        <v>41.4</v>
      </c>
      <c r="N154" s="55">
        <v>23.4</v>
      </c>
      <c r="O154" s="55">
        <v>0.54</v>
      </c>
      <c r="P154" s="77"/>
    </row>
    <row r="155" spans="1:17" ht="38.25" x14ac:dyDescent="0.25">
      <c r="A155" s="105" t="s">
        <v>101</v>
      </c>
      <c r="B155" s="53" t="s">
        <v>102</v>
      </c>
      <c r="C155" s="54" t="s">
        <v>94</v>
      </c>
      <c r="D155" s="55">
        <v>12.475</v>
      </c>
      <c r="E155" s="55">
        <v>15.68</v>
      </c>
      <c r="F155" s="55">
        <v>19.335000000000001</v>
      </c>
      <c r="G155" s="55">
        <v>271.5</v>
      </c>
      <c r="H155" s="55">
        <v>0.12</v>
      </c>
      <c r="I155" s="55">
        <v>18.765000000000001</v>
      </c>
      <c r="J155" s="55">
        <v>39</v>
      </c>
      <c r="K155" s="55">
        <v>4.67</v>
      </c>
      <c r="L155" s="55">
        <v>89.15</v>
      </c>
      <c r="M155" s="55">
        <v>148.63</v>
      </c>
      <c r="N155" s="55">
        <v>39.69</v>
      </c>
      <c r="O155" s="55">
        <v>2.2250000000000001</v>
      </c>
    </row>
    <row r="156" spans="1:17" ht="36.75" x14ac:dyDescent="0.25">
      <c r="A156" s="56" t="s">
        <v>33</v>
      </c>
      <c r="B156" s="53" t="s">
        <v>34</v>
      </c>
      <c r="C156" s="54">
        <v>200</v>
      </c>
      <c r="D156" s="55">
        <v>0.66200000000000003</v>
      </c>
      <c r="E156" s="55">
        <v>0.09</v>
      </c>
      <c r="F156" s="55">
        <v>22.033999999999999</v>
      </c>
      <c r="G156" s="55">
        <v>92.8</v>
      </c>
      <c r="H156" s="55">
        <v>1.6E-2</v>
      </c>
      <c r="I156" s="55">
        <v>0.72599999999999998</v>
      </c>
      <c r="J156" s="55">
        <v>0</v>
      </c>
      <c r="K156" s="55">
        <v>0.50800000000000001</v>
      </c>
      <c r="L156" s="55">
        <v>32.18</v>
      </c>
      <c r="M156" s="55">
        <v>23.44</v>
      </c>
      <c r="N156" s="55">
        <v>17.46</v>
      </c>
      <c r="O156" s="55">
        <v>0.66800000000000004</v>
      </c>
    </row>
    <row r="157" spans="1:17" ht="36" x14ac:dyDescent="0.25">
      <c r="A157" s="57" t="s">
        <v>35</v>
      </c>
      <c r="B157" s="53" t="s">
        <v>36</v>
      </c>
      <c r="C157" s="58">
        <v>20</v>
      </c>
      <c r="D157" s="55">
        <v>1.32</v>
      </c>
      <c r="E157" s="55">
        <v>0.24</v>
      </c>
      <c r="F157" s="55">
        <v>7.92</v>
      </c>
      <c r="G157" s="55">
        <v>39.6</v>
      </c>
      <c r="H157" s="55">
        <v>3.4000000000000002E-2</v>
      </c>
      <c r="I157" s="55">
        <v>0</v>
      </c>
      <c r="J157" s="55">
        <v>0</v>
      </c>
      <c r="K157" s="55">
        <v>0.28000000000000003</v>
      </c>
      <c r="L157" s="55">
        <v>5.8</v>
      </c>
      <c r="M157" s="55">
        <v>30</v>
      </c>
      <c r="N157" s="55">
        <v>9.4</v>
      </c>
      <c r="O157" s="55">
        <v>0.78</v>
      </c>
    </row>
    <row r="158" spans="1:17" ht="15.75" x14ac:dyDescent="0.25">
      <c r="A158" s="47"/>
      <c r="B158" s="90" t="s">
        <v>37</v>
      </c>
      <c r="C158" s="91">
        <v>600</v>
      </c>
      <c r="D158" s="92">
        <f>SUM(D154:D157)</f>
        <v>16.076999999999998</v>
      </c>
      <c r="E158" s="92">
        <f t="shared" ref="E158:O158" si="13">SUM(E154:E157)</f>
        <v>16.369999999999997</v>
      </c>
      <c r="F158" s="92">
        <f t="shared" si="13"/>
        <v>63.869</v>
      </c>
      <c r="G158" s="92">
        <f t="shared" si="13"/>
        <v>481.3</v>
      </c>
      <c r="H158" s="92">
        <f t="shared" si="13"/>
        <v>0.24000000000000002</v>
      </c>
      <c r="I158" s="92">
        <f t="shared" si="13"/>
        <v>127.491</v>
      </c>
      <c r="J158" s="92">
        <f t="shared" si="13"/>
        <v>39</v>
      </c>
      <c r="K158" s="92">
        <f t="shared" si="13"/>
        <v>5.8180000000000005</v>
      </c>
      <c r="L158" s="92">
        <f t="shared" si="13"/>
        <v>188.33000000000004</v>
      </c>
      <c r="M158" s="92">
        <f t="shared" si="13"/>
        <v>243.47</v>
      </c>
      <c r="N158" s="92">
        <f t="shared" si="13"/>
        <v>89.95</v>
      </c>
      <c r="O158" s="92">
        <f t="shared" si="13"/>
        <v>4.2130000000000001</v>
      </c>
      <c r="P158" s="76">
        <v>0.2</v>
      </c>
    </row>
    <row r="159" spans="1:17" ht="15.75" x14ac:dyDescent="0.25">
      <c r="A159" s="126"/>
      <c r="B159" s="127"/>
      <c r="C159" s="128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</row>
    <row r="160" spans="1:17" ht="15.75" x14ac:dyDescent="0.25">
      <c r="A160" s="156"/>
      <c r="B160" s="174" t="s">
        <v>75</v>
      </c>
      <c r="C160" s="174"/>
      <c r="D160" s="174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</row>
    <row r="161" spans="1:16" ht="36" x14ac:dyDescent="0.25">
      <c r="A161" s="134" t="s">
        <v>76</v>
      </c>
      <c r="B161" s="135" t="s">
        <v>77</v>
      </c>
      <c r="C161" s="136">
        <v>80</v>
      </c>
      <c r="D161" s="137">
        <v>1.0496000000000001</v>
      </c>
      <c r="E161" s="137">
        <v>2.5992000000000002</v>
      </c>
      <c r="F161" s="137">
        <v>5.1727999999999996</v>
      </c>
      <c r="G161" s="137">
        <v>48.32</v>
      </c>
      <c r="H161" s="137">
        <v>1.7600000000000001E-2</v>
      </c>
      <c r="I161" s="137">
        <v>13.6784</v>
      </c>
      <c r="J161" s="137">
        <v>0</v>
      </c>
      <c r="K161" s="137">
        <v>6.7119999999999997</v>
      </c>
      <c r="L161" s="137">
        <v>19.976800000000001</v>
      </c>
      <c r="M161" s="137">
        <v>22.645600000000002</v>
      </c>
      <c r="N161" s="137">
        <v>12.072800000000001</v>
      </c>
      <c r="O161" s="137">
        <v>0.37280000000000002</v>
      </c>
    </row>
    <row r="162" spans="1:16" ht="28.5" x14ac:dyDescent="0.25">
      <c r="A162" s="149" t="s">
        <v>28</v>
      </c>
      <c r="B162" s="138" t="s">
        <v>103</v>
      </c>
      <c r="C162" s="150" t="s">
        <v>79</v>
      </c>
      <c r="D162" s="137">
        <v>15.16</v>
      </c>
      <c r="E162" s="137">
        <v>16.190000000000001</v>
      </c>
      <c r="F162" s="137">
        <v>44.63</v>
      </c>
      <c r="G162" s="137">
        <v>386.76</v>
      </c>
      <c r="H162" s="137">
        <v>0.262083333333333</v>
      </c>
      <c r="I162" s="137">
        <v>1.4880952380952399</v>
      </c>
      <c r="J162" s="137">
        <v>71.9791666666667</v>
      </c>
      <c r="K162" s="137">
        <v>1.72559523809524</v>
      </c>
      <c r="L162" s="137">
        <v>41.5929761904762</v>
      </c>
      <c r="M162" s="137">
        <v>320.77857142857101</v>
      </c>
      <c r="N162" s="137">
        <v>154.604821428571</v>
      </c>
      <c r="O162" s="137">
        <v>6.2280952380952401</v>
      </c>
    </row>
    <row r="163" spans="1:16" ht="36" x14ac:dyDescent="0.25">
      <c r="A163" s="134" t="s">
        <v>54</v>
      </c>
      <c r="B163" s="138" t="s">
        <v>55</v>
      </c>
      <c r="C163" s="140" t="s">
        <v>56</v>
      </c>
      <c r="D163" s="137">
        <v>0.112</v>
      </c>
      <c r="E163" s="137">
        <v>1.7999999999999999E-2</v>
      </c>
      <c r="F163" s="137">
        <v>10.15</v>
      </c>
      <c r="G163" s="137">
        <v>41.32</v>
      </c>
      <c r="H163" s="137">
        <v>-8.0000000000000101E-4</v>
      </c>
      <c r="I163" s="137">
        <v>2.0299999999999998</v>
      </c>
      <c r="J163" s="137">
        <v>0</v>
      </c>
      <c r="K163" s="137">
        <v>6.0000000000000001E-3</v>
      </c>
      <c r="L163" s="137">
        <v>13.25</v>
      </c>
      <c r="M163" s="137">
        <v>3.96</v>
      </c>
      <c r="N163" s="137">
        <v>2.16</v>
      </c>
      <c r="O163" s="137">
        <v>0.33300000000000002</v>
      </c>
    </row>
    <row r="164" spans="1:16" ht="36" x14ac:dyDescent="0.25">
      <c r="A164" s="134" t="s">
        <v>57</v>
      </c>
      <c r="B164" s="138" t="s">
        <v>65</v>
      </c>
      <c r="C164" s="140">
        <v>45</v>
      </c>
      <c r="D164" s="137">
        <v>3.42</v>
      </c>
      <c r="E164" s="137">
        <v>0.36</v>
      </c>
      <c r="F164" s="137">
        <v>22.14</v>
      </c>
      <c r="G164" s="137">
        <v>105.75</v>
      </c>
      <c r="H164" s="137">
        <v>4.9500000000000002E-2</v>
      </c>
      <c r="I164" s="137">
        <v>0</v>
      </c>
      <c r="J164" s="137">
        <v>0</v>
      </c>
      <c r="K164" s="137">
        <v>0.495</v>
      </c>
      <c r="L164" s="137">
        <v>9</v>
      </c>
      <c r="M164" s="137">
        <v>29.25</v>
      </c>
      <c r="N164" s="137">
        <v>6.3</v>
      </c>
      <c r="O164" s="137">
        <v>0.495</v>
      </c>
    </row>
    <row r="165" spans="1:16" ht="15.75" x14ac:dyDescent="0.25">
      <c r="A165" s="144"/>
      <c r="B165" s="145" t="s">
        <v>37</v>
      </c>
      <c r="C165" s="146">
        <v>553</v>
      </c>
      <c r="D165" s="143">
        <f>SUM(D161:D164)</f>
        <v>19.741599999999998</v>
      </c>
      <c r="E165" s="143">
        <f t="shared" ref="E165:O165" si="14">SUM(E161:E164)</f>
        <v>19.167200000000001</v>
      </c>
      <c r="F165" s="143">
        <f t="shared" si="14"/>
        <v>82.092800000000011</v>
      </c>
      <c r="G165" s="143">
        <f t="shared" si="14"/>
        <v>582.15</v>
      </c>
      <c r="H165" s="143">
        <f t="shared" si="14"/>
        <v>0.32838333333333297</v>
      </c>
      <c r="I165" s="143">
        <f t="shared" si="14"/>
        <v>17.196495238095242</v>
      </c>
      <c r="J165" s="143">
        <f t="shared" si="14"/>
        <v>71.9791666666667</v>
      </c>
      <c r="K165" s="143">
        <f t="shared" si="14"/>
        <v>8.9385952380952389</v>
      </c>
      <c r="L165" s="143">
        <f t="shared" si="14"/>
        <v>83.819776190476205</v>
      </c>
      <c r="M165" s="143">
        <f t="shared" si="14"/>
        <v>376.63417142857099</v>
      </c>
      <c r="N165" s="143">
        <f t="shared" si="14"/>
        <v>175.13762142857101</v>
      </c>
      <c r="O165" s="143">
        <f t="shared" si="14"/>
        <v>7.4288952380952402</v>
      </c>
      <c r="P165" s="76">
        <v>0.25</v>
      </c>
    </row>
    <row r="166" spans="1:16" ht="15.75" x14ac:dyDescent="0.25">
      <c r="A166" s="144"/>
      <c r="B166" s="145" t="s">
        <v>104</v>
      </c>
      <c r="C166" s="146">
        <f>C126+'Меню младшие 1-4 кл'!C143+C135+C151+C158+C165</f>
        <v>3266</v>
      </c>
      <c r="D166" s="146">
        <f>D126+'Меню младшие 1-4 кл'!D143+D135+D151+D158+D165</f>
        <v>107.4305333333333</v>
      </c>
      <c r="E166" s="146">
        <f>E126+'Меню младшие 1-4 кл'!E143+E135+E151+E158+E165</f>
        <v>107.41830000000002</v>
      </c>
      <c r="F166" s="146">
        <f>F126+'Меню младшие 1-4 кл'!F143+F135+F151+F158+F165</f>
        <v>433.32280000000003</v>
      </c>
      <c r="G166" s="146">
        <f>G126+'Меню младшие 1-4 кл'!G143+G135+G151+G158+G165</f>
        <v>3172.0166666666669</v>
      </c>
      <c r="H166" s="146">
        <f>H126+'Меню младшие 1-4 кл'!H143+H135+H151+H158+H165</f>
        <v>1.3821499999999998</v>
      </c>
      <c r="I166" s="146">
        <f>I126+'Меню младшие 1-4 кл'!I143+I135+I151+I158+I165</f>
        <v>236.91199523809527</v>
      </c>
      <c r="J166" s="146">
        <f>J126+'Меню младшие 1-4 кл'!J143+J135+J151+J158+J165</f>
        <v>240.61916666666667</v>
      </c>
      <c r="K166" s="146">
        <f>K126+'Меню младшие 1-4 кл'!K143+K135+K151+K158+K165</f>
        <v>40.435095238095244</v>
      </c>
      <c r="L166" s="146">
        <f>L126+'Меню младшие 1-4 кл'!L143+L135+L151+L158+L165</f>
        <v>1124.872842857143</v>
      </c>
      <c r="M166" s="146">
        <f>M126+'Меню младшие 1-4 кл'!M143+M135+M151+M158+M165</f>
        <v>1821.090304761904</v>
      </c>
      <c r="N166" s="146">
        <f>N126+'Меню младшие 1-4 кл'!N143+N135+N151+N158+N165</f>
        <v>580.24715476190431</v>
      </c>
      <c r="O166" s="146">
        <f>O126+'Меню младшие 1-4 кл'!O143+O135+O151+O158+O165</f>
        <v>28.00936190476191</v>
      </c>
    </row>
    <row r="167" spans="1:16" ht="15.75" x14ac:dyDescent="0.25">
      <c r="A167" s="151"/>
      <c r="B167" s="152" t="s">
        <v>105</v>
      </c>
      <c r="C167" s="153">
        <f t="shared" ref="C167:O167" si="15">C105+C166</f>
        <v>6507</v>
      </c>
      <c r="D167" s="153">
        <f t="shared" si="15"/>
        <v>214.88063333333332</v>
      </c>
      <c r="E167" s="153">
        <f t="shared" si="15"/>
        <v>214.00800000000001</v>
      </c>
      <c r="F167" s="153">
        <f t="shared" si="15"/>
        <v>892.59479999999996</v>
      </c>
      <c r="G167" s="153">
        <f t="shared" si="15"/>
        <v>6394.2100000000009</v>
      </c>
      <c r="H167" s="153">
        <f t="shared" si="15"/>
        <v>2.7980833333333335</v>
      </c>
      <c r="I167" s="153">
        <f t="shared" si="15"/>
        <v>301.21709523809528</v>
      </c>
      <c r="J167" s="153">
        <f t="shared" si="15"/>
        <v>519.6391666666666</v>
      </c>
      <c r="K167" s="153">
        <f t="shared" si="15"/>
        <v>68.036595238095245</v>
      </c>
      <c r="L167" s="153">
        <f t="shared" si="15"/>
        <v>2337.1903428571432</v>
      </c>
      <c r="M167" s="153">
        <f t="shared" si="15"/>
        <v>3905.3734547619042</v>
      </c>
      <c r="N167" s="153">
        <f t="shared" si="15"/>
        <v>1167.7659547619041</v>
      </c>
      <c r="O167" s="153">
        <f t="shared" si="15"/>
        <v>59.960861904761906</v>
      </c>
    </row>
    <row r="168" spans="1:16" ht="15.75" x14ac:dyDescent="0.25">
      <c r="A168" s="151"/>
      <c r="B168" s="152" t="s">
        <v>106</v>
      </c>
      <c r="C168" s="154">
        <f>C167/12</f>
        <v>542.25</v>
      </c>
      <c r="D168" s="155">
        <f t="shared" ref="D168:O168" si="16">D167/12</f>
        <v>17.906719444444445</v>
      </c>
      <c r="E168" s="155">
        <f t="shared" si="16"/>
        <v>17.834</v>
      </c>
      <c r="F168" s="155">
        <f t="shared" si="16"/>
        <v>74.382899999999992</v>
      </c>
      <c r="G168" s="155">
        <f t="shared" si="16"/>
        <v>532.85083333333341</v>
      </c>
      <c r="H168" s="155">
        <f t="shared" si="16"/>
        <v>0.23317361111111112</v>
      </c>
      <c r="I168" s="155">
        <f t="shared" si="16"/>
        <v>25.101424603174607</v>
      </c>
      <c r="J168" s="155">
        <f t="shared" si="16"/>
        <v>43.303263888888885</v>
      </c>
      <c r="K168" s="155">
        <f t="shared" si="16"/>
        <v>5.6697162698412704</v>
      </c>
      <c r="L168" s="155">
        <f t="shared" si="16"/>
        <v>194.76586190476192</v>
      </c>
      <c r="M168" s="155">
        <f t="shared" si="16"/>
        <v>325.44778789682533</v>
      </c>
      <c r="N168" s="155">
        <f t="shared" si="16"/>
        <v>97.313829563492007</v>
      </c>
      <c r="O168" s="155">
        <f t="shared" si="16"/>
        <v>4.9967384920634919</v>
      </c>
      <c r="P168" s="33" t="s">
        <v>107</v>
      </c>
    </row>
    <row r="172" spans="1:16" x14ac:dyDescent="0.25"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</row>
  </sheetData>
  <autoFilter ref="A2:A181"/>
  <mergeCells count="26">
    <mergeCell ref="B20:K20"/>
    <mergeCell ref="B21:K21"/>
    <mergeCell ref="B22:K22"/>
    <mergeCell ref="B50:O50"/>
    <mergeCell ref="J51:O51"/>
    <mergeCell ref="B53:O53"/>
    <mergeCell ref="B54:O54"/>
    <mergeCell ref="B61:O61"/>
    <mergeCell ref="A68:O68"/>
    <mergeCell ref="B69:O69"/>
    <mergeCell ref="B146:O146"/>
    <mergeCell ref="B153:O153"/>
    <mergeCell ref="B160:O160"/>
    <mergeCell ref="A2:A51"/>
    <mergeCell ref="B2:O3"/>
    <mergeCell ref="B107:O107"/>
    <mergeCell ref="B120:O120"/>
    <mergeCell ref="B121:O121"/>
    <mergeCell ref="A128:O128"/>
    <mergeCell ref="B129:O129"/>
    <mergeCell ref="B137:O137"/>
    <mergeCell ref="A81:O81"/>
    <mergeCell ref="C82:O82"/>
    <mergeCell ref="A90:O90"/>
    <mergeCell ref="B91:O91"/>
    <mergeCell ref="B99:O99"/>
  </mergeCells>
  <pageMargins left="0.7" right="0.7" top="0.75" bottom="0.75" header="0.3" footer="0.3"/>
  <pageSetup paperSize="9" scale="56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zoomScale="69" zoomScaleNormal="69" workbookViewId="0">
      <selection activeCell="G10" sqref="G10"/>
    </sheetView>
  </sheetViews>
  <sheetFormatPr defaultColWidth="9.140625" defaultRowHeight="15" x14ac:dyDescent="0.25"/>
  <cols>
    <col min="1" max="1" width="24.5703125" style="1" customWidth="1"/>
    <col min="2" max="2" width="9.5703125" style="1" customWidth="1"/>
    <col min="3" max="3" width="26.140625" style="1" customWidth="1"/>
    <col min="4" max="4" width="10.5703125" style="1" customWidth="1"/>
    <col min="5" max="5" width="24" style="1" customWidth="1"/>
    <col min="6" max="6" width="9.5703125" style="1" customWidth="1"/>
    <col min="7" max="7" width="22.5703125" style="1" customWidth="1"/>
    <col min="8" max="8" width="9.5703125" style="1" customWidth="1"/>
    <col min="9" max="9" width="24" style="1" customWidth="1"/>
    <col min="10" max="10" width="9.5703125" style="1" customWidth="1"/>
    <col min="11" max="11" width="27.7109375" style="1" customWidth="1"/>
    <col min="12" max="12" width="9.5703125" style="1" customWidth="1"/>
    <col min="13" max="16384" width="9.140625" style="1"/>
  </cols>
  <sheetData>
    <row r="1" spans="1:12" ht="15" customHeight="1" x14ac:dyDescent="0.25">
      <c r="A1" s="200" t="s">
        <v>108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x14ac:dyDescent="0.25">
      <c r="A2" s="200"/>
      <c r="B2" s="200"/>
      <c r="C2" s="200"/>
      <c r="D2" s="200"/>
      <c r="E2" s="200"/>
      <c r="F2" s="2"/>
      <c r="G2" s="2"/>
      <c r="H2" s="2"/>
      <c r="I2" s="200"/>
      <c r="J2" s="200"/>
      <c r="K2" s="2"/>
      <c r="L2" s="2"/>
    </row>
    <row r="3" spans="1:12" ht="15" customHeight="1" x14ac:dyDescent="0.25">
      <c r="A3" s="201" t="s">
        <v>109</v>
      </c>
      <c r="B3" s="201"/>
      <c r="C3" s="201"/>
      <c r="D3" s="201"/>
      <c r="E3" s="201"/>
      <c r="F3" s="2"/>
      <c r="G3" s="2"/>
      <c r="H3" s="2"/>
      <c r="I3" s="202" t="s">
        <v>143</v>
      </c>
      <c r="J3" s="202"/>
      <c r="K3" s="2"/>
      <c r="L3" s="2"/>
    </row>
    <row r="4" spans="1:12" x14ac:dyDescent="0.25">
      <c r="A4" s="194" t="s">
        <v>26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2" x14ac:dyDescent="0.25">
      <c r="A5" s="194" t="s">
        <v>27</v>
      </c>
      <c r="B5" s="195"/>
      <c r="C5" s="194" t="s">
        <v>38</v>
      </c>
      <c r="D5" s="195"/>
      <c r="E5" s="194" t="s">
        <v>45</v>
      </c>
      <c r="F5" s="195"/>
      <c r="G5" s="194" t="s">
        <v>58</v>
      </c>
      <c r="H5" s="195"/>
      <c r="I5" s="196" t="s">
        <v>66</v>
      </c>
      <c r="J5" s="196"/>
      <c r="K5" s="198" t="s">
        <v>75</v>
      </c>
      <c r="L5" s="199"/>
    </row>
    <row r="6" spans="1:12" ht="26.25" customHeight="1" x14ac:dyDescent="0.25">
      <c r="A6" s="5" t="s">
        <v>12</v>
      </c>
      <c r="B6" s="6" t="s">
        <v>13</v>
      </c>
      <c r="C6" s="5" t="s">
        <v>12</v>
      </c>
      <c r="D6" s="6" t="s">
        <v>13</v>
      </c>
      <c r="E6" s="7" t="s">
        <v>12</v>
      </c>
      <c r="F6" s="6" t="s">
        <v>13</v>
      </c>
      <c r="G6" s="5" t="s">
        <v>12</v>
      </c>
      <c r="H6" s="6" t="s">
        <v>13</v>
      </c>
      <c r="I6" s="5" t="s">
        <v>12</v>
      </c>
      <c r="J6" s="6" t="s">
        <v>13</v>
      </c>
      <c r="K6" s="157" t="s">
        <v>12</v>
      </c>
      <c r="L6" s="158" t="s">
        <v>13</v>
      </c>
    </row>
    <row r="7" spans="1:12" x14ac:dyDescent="0.25">
      <c r="A7" s="8"/>
      <c r="B7" s="9" t="s">
        <v>110</v>
      </c>
      <c r="C7" s="8"/>
      <c r="D7" s="9" t="s">
        <v>110</v>
      </c>
      <c r="E7" s="7"/>
      <c r="F7" s="9" t="s">
        <v>110</v>
      </c>
      <c r="G7" s="8"/>
      <c r="H7" s="9" t="s">
        <v>110</v>
      </c>
      <c r="I7" s="8"/>
      <c r="J7" s="9" t="s">
        <v>110</v>
      </c>
      <c r="K7" s="159"/>
      <c r="L7" s="160" t="s">
        <v>110</v>
      </c>
    </row>
    <row r="8" spans="1:12" ht="57" customHeight="1" x14ac:dyDescent="0.25">
      <c r="A8" s="10" t="s">
        <v>29</v>
      </c>
      <c r="B8" s="11">
        <v>60</v>
      </c>
      <c r="C8" s="12" t="s">
        <v>40</v>
      </c>
      <c r="D8" s="13">
        <v>100</v>
      </c>
      <c r="E8" s="10" t="s">
        <v>47</v>
      </c>
      <c r="F8" s="11">
        <v>10</v>
      </c>
      <c r="G8" s="10" t="s">
        <v>60</v>
      </c>
      <c r="H8" s="11">
        <v>60</v>
      </c>
      <c r="I8" s="12" t="s">
        <v>47</v>
      </c>
      <c r="J8" s="13">
        <v>15</v>
      </c>
      <c r="K8" s="161" t="s">
        <v>77</v>
      </c>
      <c r="L8" s="162">
        <v>80</v>
      </c>
    </row>
    <row r="9" spans="1:12" ht="63" customHeight="1" x14ac:dyDescent="0.25">
      <c r="A9" s="12" t="s">
        <v>112</v>
      </c>
      <c r="B9" s="14" t="s">
        <v>113</v>
      </c>
      <c r="C9" s="12" t="s">
        <v>114</v>
      </c>
      <c r="D9" s="14" t="s">
        <v>115</v>
      </c>
      <c r="E9" s="12" t="s">
        <v>50</v>
      </c>
      <c r="F9" s="14" t="s">
        <v>51</v>
      </c>
      <c r="G9" s="12" t="s">
        <v>61</v>
      </c>
      <c r="H9" s="14" t="s">
        <v>116</v>
      </c>
      <c r="I9" s="12" t="s">
        <v>69</v>
      </c>
      <c r="J9" s="15" t="s">
        <v>70</v>
      </c>
      <c r="K9" s="163" t="s">
        <v>117</v>
      </c>
      <c r="L9" s="164">
        <v>75</v>
      </c>
    </row>
    <row r="10" spans="1:12" ht="73.5" customHeight="1" x14ac:dyDescent="0.25">
      <c r="A10" s="12" t="s">
        <v>118</v>
      </c>
      <c r="B10" s="15" t="s">
        <v>119</v>
      </c>
      <c r="C10" s="12" t="s">
        <v>120</v>
      </c>
      <c r="D10" s="14" t="s">
        <v>119</v>
      </c>
      <c r="E10" s="10" t="s">
        <v>53</v>
      </c>
      <c r="F10" s="16">
        <v>150</v>
      </c>
      <c r="G10" s="12" t="s">
        <v>63</v>
      </c>
      <c r="H10" s="15" t="s">
        <v>64</v>
      </c>
      <c r="I10" s="27" t="s">
        <v>121</v>
      </c>
      <c r="J10" s="28" t="s">
        <v>73</v>
      </c>
      <c r="K10" s="161" t="s">
        <v>122</v>
      </c>
      <c r="L10" s="165" t="s">
        <v>64</v>
      </c>
    </row>
    <row r="11" spans="1:12" ht="45" customHeight="1" x14ac:dyDescent="0.25">
      <c r="A11" s="10" t="s">
        <v>123</v>
      </c>
      <c r="B11" s="11">
        <v>200</v>
      </c>
      <c r="C11" s="10" t="s">
        <v>44</v>
      </c>
      <c r="D11" s="11">
        <v>200</v>
      </c>
      <c r="E11" s="12" t="s">
        <v>124</v>
      </c>
      <c r="F11" s="15" t="s">
        <v>56</v>
      </c>
      <c r="G11" s="10" t="s">
        <v>123</v>
      </c>
      <c r="H11" s="11">
        <v>200</v>
      </c>
      <c r="I11" s="12" t="s">
        <v>125</v>
      </c>
      <c r="J11" s="15">
        <v>200</v>
      </c>
      <c r="K11" s="163" t="s">
        <v>124</v>
      </c>
      <c r="L11" s="164" t="s">
        <v>56</v>
      </c>
    </row>
    <row r="12" spans="1:12" x14ac:dyDescent="0.25">
      <c r="A12" s="12" t="s">
        <v>65</v>
      </c>
      <c r="B12" s="13" t="s">
        <v>111</v>
      </c>
      <c r="C12" s="12" t="s">
        <v>65</v>
      </c>
      <c r="D12" s="13" t="s">
        <v>111</v>
      </c>
      <c r="E12" s="12" t="s">
        <v>65</v>
      </c>
      <c r="F12" s="13" t="s">
        <v>111</v>
      </c>
      <c r="G12" s="12" t="s">
        <v>65</v>
      </c>
      <c r="H12" s="13">
        <v>30</v>
      </c>
      <c r="I12" s="12" t="s">
        <v>65</v>
      </c>
      <c r="J12" s="13">
        <v>45</v>
      </c>
      <c r="K12" s="163"/>
      <c r="L12" s="162"/>
    </row>
    <row r="13" spans="1:12" x14ac:dyDescent="0.25">
      <c r="A13" s="12" t="s">
        <v>36</v>
      </c>
      <c r="B13" s="13">
        <v>30</v>
      </c>
      <c r="C13" s="12" t="s">
        <v>36</v>
      </c>
      <c r="D13" s="13">
        <v>30</v>
      </c>
      <c r="E13" s="12" t="s">
        <v>36</v>
      </c>
      <c r="F13" s="13">
        <v>50</v>
      </c>
      <c r="G13" s="12" t="s">
        <v>36</v>
      </c>
      <c r="H13" s="13">
        <v>40</v>
      </c>
      <c r="I13" s="12" t="s">
        <v>36</v>
      </c>
      <c r="J13" s="13" t="s">
        <v>111</v>
      </c>
      <c r="K13" s="163" t="s">
        <v>36</v>
      </c>
      <c r="L13" s="162">
        <v>30</v>
      </c>
    </row>
    <row r="14" spans="1:12" x14ac:dyDescent="0.25">
      <c r="A14" s="17" t="s">
        <v>37</v>
      </c>
      <c r="B14" s="18">
        <v>520</v>
      </c>
      <c r="C14" s="17" t="s">
        <v>37</v>
      </c>
      <c r="D14" s="18">
        <v>545</v>
      </c>
      <c r="E14" s="17" t="s">
        <v>37</v>
      </c>
      <c r="F14" s="18">
        <v>510</v>
      </c>
      <c r="G14" s="17" t="s">
        <v>37</v>
      </c>
      <c r="H14" s="18">
        <v>583</v>
      </c>
      <c r="I14" s="29" t="s">
        <v>37</v>
      </c>
      <c r="J14" s="18">
        <v>545</v>
      </c>
      <c r="K14" s="166" t="s">
        <v>37</v>
      </c>
      <c r="L14" s="167">
        <v>538</v>
      </c>
    </row>
    <row r="15" spans="1:12" x14ac:dyDescent="0.25">
      <c r="A15" s="19" t="s">
        <v>126</v>
      </c>
      <c r="B15" s="20">
        <v>14.73</v>
      </c>
      <c r="C15" s="21"/>
      <c r="D15" s="20">
        <v>16.100000000000001</v>
      </c>
      <c r="E15" s="19"/>
      <c r="F15" s="20">
        <v>20.2</v>
      </c>
      <c r="G15" s="21"/>
      <c r="H15" s="20">
        <v>20.260000000000002</v>
      </c>
      <c r="I15" s="21"/>
      <c r="J15" s="20">
        <v>20.09</v>
      </c>
      <c r="K15" s="168"/>
      <c r="L15" s="169">
        <v>16.079999999999998</v>
      </c>
    </row>
    <row r="16" spans="1:12" x14ac:dyDescent="0.25">
      <c r="A16" s="19" t="s">
        <v>127</v>
      </c>
      <c r="B16" s="20">
        <v>15.92</v>
      </c>
      <c r="C16" s="21"/>
      <c r="D16" s="20">
        <v>15.29</v>
      </c>
      <c r="E16" s="19"/>
      <c r="F16" s="20">
        <v>20.36</v>
      </c>
      <c r="G16" s="21"/>
      <c r="H16" s="20">
        <v>19.55</v>
      </c>
      <c r="I16" s="21"/>
      <c r="J16" s="20">
        <v>20.079999999999998</v>
      </c>
      <c r="K16" s="168"/>
      <c r="L16" s="169">
        <v>15.39</v>
      </c>
    </row>
    <row r="17" spans="1:12" x14ac:dyDescent="0.25">
      <c r="A17" s="22" t="s">
        <v>128</v>
      </c>
      <c r="B17" s="20">
        <v>70.349999999999994</v>
      </c>
      <c r="C17" s="21"/>
      <c r="D17" s="20">
        <v>67.08</v>
      </c>
      <c r="E17" s="22"/>
      <c r="F17" s="20">
        <v>79.97</v>
      </c>
      <c r="G17" s="21"/>
      <c r="H17" s="20">
        <v>87.63</v>
      </c>
      <c r="I17" s="21"/>
      <c r="J17" s="20">
        <v>83.92</v>
      </c>
      <c r="K17" s="168"/>
      <c r="L17" s="169">
        <v>70.319999999999993</v>
      </c>
    </row>
    <row r="18" spans="1:12" x14ac:dyDescent="0.25">
      <c r="A18" s="22" t="s">
        <v>129</v>
      </c>
      <c r="B18" s="20">
        <v>493.06</v>
      </c>
      <c r="C18" s="21"/>
      <c r="D18" s="20">
        <v>491.55</v>
      </c>
      <c r="E18" s="22"/>
      <c r="F18" s="20">
        <v>609.65</v>
      </c>
      <c r="G18" s="21"/>
      <c r="H18" s="20">
        <v>613.75</v>
      </c>
      <c r="I18" s="21"/>
      <c r="J18" s="20">
        <v>560.84</v>
      </c>
      <c r="K18" s="168"/>
      <c r="L18" s="169">
        <v>453.34</v>
      </c>
    </row>
    <row r="19" spans="1:12" x14ac:dyDescent="0.25">
      <c r="A19" s="194"/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</row>
    <row r="20" spans="1:12" x14ac:dyDescent="0.25">
      <c r="A20" s="196" t="s">
        <v>130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</row>
    <row r="21" spans="1:12" x14ac:dyDescent="0.25">
      <c r="A21" s="194" t="s">
        <v>27</v>
      </c>
      <c r="B21" s="195"/>
      <c r="C21" s="194" t="s">
        <v>38</v>
      </c>
      <c r="D21" s="195"/>
      <c r="E21" s="3" t="s">
        <v>45</v>
      </c>
      <c r="F21" s="4"/>
      <c r="G21" s="196" t="s">
        <v>58</v>
      </c>
      <c r="H21" s="196"/>
      <c r="I21" s="194" t="s">
        <v>66</v>
      </c>
      <c r="J21" s="195"/>
      <c r="K21" s="197" t="s">
        <v>75</v>
      </c>
      <c r="L21" s="197"/>
    </row>
    <row r="22" spans="1:12" ht="26.25" customHeight="1" x14ac:dyDescent="0.25">
      <c r="A22" s="5" t="s">
        <v>12</v>
      </c>
      <c r="B22" s="6" t="s">
        <v>13</v>
      </c>
      <c r="C22" s="7" t="s">
        <v>12</v>
      </c>
      <c r="D22" s="6" t="s">
        <v>13</v>
      </c>
      <c r="E22" s="5" t="s">
        <v>12</v>
      </c>
      <c r="F22" s="6" t="s">
        <v>13</v>
      </c>
      <c r="G22" s="5" t="s">
        <v>12</v>
      </c>
      <c r="H22" s="6" t="s">
        <v>13</v>
      </c>
      <c r="I22" s="5" t="s">
        <v>12</v>
      </c>
      <c r="J22" s="6" t="s">
        <v>13</v>
      </c>
      <c r="K22" s="157" t="s">
        <v>12</v>
      </c>
      <c r="L22" s="158" t="s">
        <v>13</v>
      </c>
    </row>
    <row r="23" spans="1:12" x14ac:dyDescent="0.25">
      <c r="A23" s="8"/>
      <c r="B23" s="9" t="s">
        <v>110</v>
      </c>
      <c r="C23" s="7"/>
      <c r="D23" s="9" t="s">
        <v>110</v>
      </c>
      <c r="E23" s="8"/>
      <c r="F23" s="9" t="s">
        <v>110</v>
      </c>
      <c r="G23" s="8"/>
      <c r="H23" s="9" t="s">
        <v>110</v>
      </c>
      <c r="I23" s="8"/>
      <c r="J23" s="9" t="s">
        <v>110</v>
      </c>
      <c r="K23" s="159"/>
      <c r="L23" s="170" t="s">
        <v>110</v>
      </c>
    </row>
    <row r="24" spans="1:12" ht="30" x14ac:dyDescent="0.25">
      <c r="A24" s="12"/>
      <c r="B24" s="15"/>
      <c r="C24" s="10" t="s">
        <v>87</v>
      </c>
      <c r="D24" s="11">
        <v>60</v>
      </c>
      <c r="E24" s="12" t="s">
        <v>40</v>
      </c>
      <c r="F24" s="13">
        <v>100</v>
      </c>
      <c r="G24" s="21" t="s">
        <v>131</v>
      </c>
      <c r="H24" s="11">
        <v>60</v>
      </c>
      <c r="I24" s="12" t="s">
        <v>132</v>
      </c>
      <c r="J24" s="13">
        <v>180</v>
      </c>
      <c r="K24" s="161" t="s">
        <v>77</v>
      </c>
      <c r="L24" s="165">
        <v>80</v>
      </c>
    </row>
    <row r="25" spans="1:12" ht="30" x14ac:dyDescent="0.25">
      <c r="A25" s="12" t="s">
        <v>133</v>
      </c>
      <c r="B25" s="14" t="s">
        <v>115</v>
      </c>
      <c r="C25" s="12" t="s">
        <v>134</v>
      </c>
      <c r="D25" s="15" t="s">
        <v>51</v>
      </c>
      <c r="E25" s="12" t="s">
        <v>93</v>
      </c>
      <c r="F25" s="15" t="s">
        <v>94</v>
      </c>
      <c r="G25" s="12" t="s">
        <v>112</v>
      </c>
      <c r="H25" s="30" t="s">
        <v>113</v>
      </c>
      <c r="I25" s="12" t="s">
        <v>102</v>
      </c>
      <c r="J25" s="15" t="s">
        <v>94</v>
      </c>
      <c r="K25" s="171" t="s">
        <v>142</v>
      </c>
      <c r="L25" s="164">
        <v>75</v>
      </c>
    </row>
    <row r="26" spans="1:12" ht="75" x14ac:dyDescent="0.25">
      <c r="A26" s="10" t="s">
        <v>135</v>
      </c>
      <c r="B26" s="16" t="s">
        <v>73</v>
      </c>
      <c r="C26" s="12" t="s">
        <v>63</v>
      </c>
      <c r="D26" s="15" t="s">
        <v>64</v>
      </c>
      <c r="E26" s="23"/>
      <c r="F26" s="23"/>
      <c r="G26" s="10" t="s">
        <v>136</v>
      </c>
      <c r="H26" s="11" t="s">
        <v>119</v>
      </c>
      <c r="I26" s="23"/>
      <c r="J26" s="23"/>
      <c r="K26" s="161" t="s">
        <v>137</v>
      </c>
      <c r="L26" s="172" t="s">
        <v>64</v>
      </c>
    </row>
    <row r="27" spans="1:12" ht="60" x14ac:dyDescent="0.25">
      <c r="A27" s="12" t="s">
        <v>85</v>
      </c>
      <c r="B27" s="15" t="s">
        <v>56</v>
      </c>
      <c r="C27" s="12" t="s">
        <v>138</v>
      </c>
      <c r="D27" s="15">
        <v>200</v>
      </c>
      <c r="E27" s="12" t="s">
        <v>139</v>
      </c>
      <c r="F27" s="15" t="s">
        <v>96</v>
      </c>
      <c r="G27" s="12" t="s">
        <v>140</v>
      </c>
      <c r="H27" s="14" t="s">
        <v>141</v>
      </c>
      <c r="I27" s="10" t="s">
        <v>123</v>
      </c>
      <c r="J27" s="11">
        <v>200</v>
      </c>
      <c r="K27" s="163" t="s">
        <v>124</v>
      </c>
      <c r="L27" s="164" t="s">
        <v>56</v>
      </c>
    </row>
    <row r="28" spans="1:12" x14ac:dyDescent="0.25">
      <c r="A28" s="12" t="s">
        <v>65</v>
      </c>
      <c r="B28" s="13">
        <v>25</v>
      </c>
      <c r="C28" s="12" t="s">
        <v>65</v>
      </c>
      <c r="D28" s="13">
        <v>35</v>
      </c>
      <c r="E28" s="12" t="s">
        <v>65</v>
      </c>
      <c r="F28" s="13">
        <v>25</v>
      </c>
      <c r="G28" s="12" t="s">
        <v>65</v>
      </c>
      <c r="H28" s="13">
        <v>30</v>
      </c>
      <c r="I28" s="12" t="s">
        <v>65</v>
      </c>
      <c r="J28" s="13">
        <v>20</v>
      </c>
      <c r="K28" s="163" t="s">
        <v>65</v>
      </c>
      <c r="L28" s="162">
        <v>45</v>
      </c>
    </row>
    <row r="29" spans="1:12" x14ac:dyDescent="0.25">
      <c r="A29" s="12" t="s">
        <v>36</v>
      </c>
      <c r="B29" s="13">
        <v>30</v>
      </c>
      <c r="C29" s="12" t="s">
        <v>36</v>
      </c>
      <c r="D29" s="13" t="s">
        <v>111</v>
      </c>
      <c r="E29" s="12" t="s">
        <v>36</v>
      </c>
      <c r="F29" s="13">
        <v>20</v>
      </c>
      <c r="G29" s="12" t="s">
        <v>36</v>
      </c>
      <c r="H29" s="13" t="s">
        <v>111</v>
      </c>
      <c r="I29" s="12" t="s">
        <v>36</v>
      </c>
      <c r="J29" s="13" t="s">
        <v>111</v>
      </c>
      <c r="K29" s="163" t="s">
        <v>36</v>
      </c>
      <c r="L29" s="162" t="s">
        <v>111</v>
      </c>
    </row>
    <row r="30" spans="1:12" x14ac:dyDescent="0.25">
      <c r="A30" s="17" t="s">
        <v>37</v>
      </c>
      <c r="B30" s="18">
        <v>500</v>
      </c>
      <c r="C30" s="17" t="s">
        <v>37</v>
      </c>
      <c r="D30" s="18">
        <v>548</v>
      </c>
      <c r="E30" s="17" t="s">
        <v>37</v>
      </c>
      <c r="F30" s="18">
        <v>545</v>
      </c>
      <c r="G30" s="17" t="s">
        <v>37</v>
      </c>
      <c r="H30" s="18">
        <v>520</v>
      </c>
      <c r="I30" s="17" t="s">
        <v>37</v>
      </c>
      <c r="J30" s="18">
        <v>600</v>
      </c>
      <c r="K30" s="166" t="s">
        <v>37</v>
      </c>
      <c r="L30" s="167">
        <v>553</v>
      </c>
    </row>
    <row r="31" spans="1:12" x14ac:dyDescent="0.25">
      <c r="A31" s="19" t="s">
        <v>126</v>
      </c>
      <c r="B31" s="20">
        <v>20.14</v>
      </c>
      <c r="C31" s="21"/>
      <c r="D31" s="20">
        <v>15.79</v>
      </c>
      <c r="E31" s="19"/>
      <c r="F31" s="20">
        <v>19.64</v>
      </c>
      <c r="G31" s="21"/>
      <c r="H31" s="20">
        <v>16.05</v>
      </c>
      <c r="I31" s="21"/>
      <c r="J31" s="20">
        <v>16.079999999999998</v>
      </c>
      <c r="K31" s="168"/>
      <c r="L31" s="169">
        <v>19.739999999999998</v>
      </c>
    </row>
    <row r="32" spans="1:12" x14ac:dyDescent="0.25">
      <c r="A32" s="19" t="s">
        <v>127</v>
      </c>
      <c r="B32" s="20">
        <v>18.78</v>
      </c>
      <c r="C32" s="21"/>
      <c r="D32" s="20">
        <v>16.39</v>
      </c>
      <c r="E32" s="19"/>
      <c r="F32" s="20">
        <v>20.41</v>
      </c>
      <c r="G32" s="21"/>
      <c r="H32" s="20">
        <v>16.3</v>
      </c>
      <c r="I32" s="21"/>
      <c r="J32" s="20">
        <v>16.37</v>
      </c>
      <c r="K32" s="168"/>
      <c r="L32" s="169">
        <v>19.170000000000002</v>
      </c>
    </row>
    <row r="33" spans="1:12" x14ac:dyDescent="0.25">
      <c r="A33" s="22" t="s">
        <v>128</v>
      </c>
      <c r="B33" s="20">
        <v>79.59</v>
      </c>
      <c r="C33" s="21"/>
      <c r="D33" s="20">
        <v>64.34</v>
      </c>
      <c r="E33" s="22"/>
      <c r="F33" s="20">
        <v>79.78</v>
      </c>
      <c r="G33" s="21"/>
      <c r="H33" s="20">
        <v>63.66</v>
      </c>
      <c r="I33" s="21"/>
      <c r="J33" s="20">
        <v>63.87</v>
      </c>
      <c r="K33" s="168"/>
      <c r="L33" s="169">
        <v>82.09</v>
      </c>
    </row>
    <row r="34" spans="1:12" x14ac:dyDescent="0.25">
      <c r="A34" s="22" t="s">
        <v>129</v>
      </c>
      <c r="B34" s="20">
        <v>558.75</v>
      </c>
      <c r="C34" s="21"/>
      <c r="D34" s="20">
        <v>467.98</v>
      </c>
      <c r="E34" s="22"/>
      <c r="F34" s="20">
        <v>593.77</v>
      </c>
      <c r="G34" s="21"/>
      <c r="H34" s="20">
        <v>488.07</v>
      </c>
      <c r="I34" s="21"/>
      <c r="J34" s="20">
        <v>481.3</v>
      </c>
      <c r="K34" s="168"/>
      <c r="L34" s="169">
        <v>582.15</v>
      </c>
    </row>
    <row r="35" spans="1:12" x14ac:dyDescent="0.25">
      <c r="A35" s="24"/>
      <c r="B35" s="25"/>
      <c r="C35" s="25"/>
      <c r="D35" s="25"/>
      <c r="G35" s="25"/>
      <c r="H35" s="25"/>
      <c r="I35" s="25"/>
      <c r="J35" s="25"/>
      <c r="K35" s="25"/>
      <c r="L35" s="25"/>
    </row>
    <row r="36" spans="1:12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</sheetData>
  <mergeCells count="19">
    <mergeCell ref="A1:L1"/>
    <mergeCell ref="A2:E2"/>
    <mergeCell ref="I2:J2"/>
    <mergeCell ref="A3:E3"/>
    <mergeCell ref="I3:J3"/>
    <mergeCell ref="A4:L4"/>
    <mergeCell ref="A5:B5"/>
    <mergeCell ref="C5:D5"/>
    <mergeCell ref="E5:F5"/>
    <mergeCell ref="G5:H5"/>
    <mergeCell ref="I5:J5"/>
    <mergeCell ref="K5:L5"/>
    <mergeCell ref="A19:L19"/>
    <mergeCell ref="A20:L20"/>
    <mergeCell ref="A21:B21"/>
    <mergeCell ref="C21:D21"/>
    <mergeCell ref="G21:H21"/>
    <mergeCell ref="I21:J21"/>
    <mergeCell ref="K21:L21"/>
  </mergeCells>
  <pageMargins left="0" right="0" top="0" bottom="0" header="0.31496062992126" footer="0.31496062992126"/>
  <pageSetup paperSize="9" scale="5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младшие 1-4 кл</vt:lpstr>
      <vt:lpstr>Меню сокращенное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PC_Home</cp:lastModifiedBy>
  <cp:lastPrinted>2025-08-08T13:15:00Z</cp:lastPrinted>
  <dcterms:created xsi:type="dcterms:W3CDTF">2020-08-10T12:56:00Z</dcterms:created>
  <dcterms:modified xsi:type="dcterms:W3CDTF">2025-09-05T17:10:34Z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4A8AE8A573C6423397AA0BF80780D375_12</vt:lpwstr>
  </property>
  <property fmtid="{D5CDD505-2E9C-101B-9397-08002B2CF9AE}" pid="3" name="KSOProductBuildVer">
    <vt:lpwstr>1049-12.2.0.21931</vt:lpwstr>
  </property>
</Properties>
</file>